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shopova\Documents\BUDJET 2024\ЗА ПУБЛИКУВАНЕ\"/>
    </mc:Choice>
  </mc:AlternateContent>
  <bookViews>
    <workbookView xWindow="930" yWindow="0" windowWidth="20670" windowHeight="10215"/>
  </bookViews>
  <sheets>
    <sheet name="0300" sheetId="3" r:id="rId1"/>
    <sheet name="Политики-Програми" sheetId="1" r:id="rId2"/>
    <sheet name="Програми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9" i="2" l="1"/>
  <c r="C133" i="2"/>
  <c r="C116" i="2"/>
  <c r="C82" i="2"/>
  <c r="C62" i="2"/>
  <c r="C46" i="2"/>
  <c r="C27" i="2"/>
  <c r="C11" i="2"/>
  <c r="C139" i="2" l="1"/>
  <c r="C101" i="2"/>
  <c r="C99" i="2" s="1"/>
  <c r="C33" i="2"/>
  <c r="C20" i="2" l="1"/>
  <c r="C169" i="2" l="1"/>
  <c r="C170" i="2"/>
  <c r="C168" i="2"/>
  <c r="C166" i="2" s="1"/>
  <c r="C122" i="2" l="1"/>
  <c r="C68" i="2" l="1"/>
  <c r="C155" i="2" l="1"/>
  <c r="C88" i="2"/>
  <c r="C172" i="2" s="1"/>
  <c r="C159" i="2" l="1"/>
  <c r="D26" i="1" s="1"/>
  <c r="C142" i="2"/>
  <c r="D25" i="1" s="1"/>
  <c r="C126" i="2"/>
  <c r="D23" i="1" s="1"/>
  <c r="C108" i="2"/>
  <c r="D22" i="1" s="1"/>
  <c r="D21" i="1" s="1"/>
  <c r="C92" i="2"/>
  <c r="D20" i="1" s="1"/>
  <c r="D19" i="1" s="1"/>
  <c r="C75" i="2"/>
  <c r="D18" i="1" s="1"/>
  <c r="D17" i="1" s="1"/>
  <c r="C55" i="2"/>
  <c r="D16" i="1" s="1"/>
  <c r="D15" i="1" s="1"/>
  <c r="C39" i="2"/>
  <c r="D14" i="1" s="1"/>
  <c r="D13" i="1"/>
  <c r="D24" i="1" l="1"/>
  <c r="D12" i="1"/>
  <c r="C174" i="2"/>
  <c r="D28" i="1" l="1"/>
</calcChain>
</file>

<file path=xl/sharedStrings.xml><?xml version="1.0" encoding="utf-8"?>
<sst xmlns="http://schemas.openxmlformats.org/spreadsheetml/2006/main" count="230" uniqueCount="108">
  <si>
    <t>(наименование на бюджетната организация)</t>
  </si>
  <si>
    <t>Сума</t>
  </si>
  <si>
    <t>(в лева)</t>
  </si>
  <si>
    <t>Бюджетна програма „Администрация“</t>
  </si>
  <si>
    <t>Общо:</t>
  </si>
  <si>
    <t>(наименование)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</si>
  <si>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</si>
  <si>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</si>
  <si>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</si>
  <si>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</si>
  <si>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</si>
  <si>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</si>
  <si>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</si>
  <si>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</si>
  <si>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</si>
  <si>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</si>
  <si>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</si>
  <si>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</si>
  <si>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</si>
  <si>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Класификационен код на програмата: 0300.03.01</t>
  </si>
  <si>
    <t>Бюджетна програма „Осъществяване на държавната политика на областно ниво“</t>
  </si>
  <si>
    <t>Класификационен код на програмата: 0300.05.01</t>
  </si>
  <si>
    <t>Бюджетна програма „Национален архивен фонд“</t>
  </si>
  <si>
    <t>Класификационен код на програмата: 0300.07.01</t>
  </si>
  <si>
    <t>Бюджетна програма „Други дейности и услуги“</t>
  </si>
  <si>
    <t>Бюджетна програма „Убежище и бежанци“</t>
  </si>
  <si>
    <t>Класификационен код на програмата: 0300.04.01</t>
  </si>
  <si>
    <t>Бюджетна програма „Вероизповедания“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</si>
  <si>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</si>
  <si>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</si>
  <si>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</si>
  <si>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</si>
  <si>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0300.02.00</t>
  </si>
  <si>
    <t>Политика в областта на управлението на средствата от ЕС</t>
  </si>
  <si>
    <t>0300.02.01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</si>
  <si>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</si>
  <si>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</si>
  <si>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</si>
  <si>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0300.04.00</t>
  </si>
  <si>
    <t>Политика в областта на правото на вероизповедание</t>
  </si>
  <si>
    <t>0300.04.01</t>
  </si>
  <si>
    <t>0300.05.00</t>
  </si>
  <si>
    <t>Политика в областта на архивното дело</t>
  </si>
  <si>
    <t>Други бюджетни програми</t>
  </si>
  <si>
    <t>0300.05.01</t>
  </si>
  <si>
    <t>1. Комуникационна стратегия на Република България -  § 10-00 "Издръжка"</t>
  </si>
  <si>
    <t>3.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 - § 10-00 "Издръжка"</t>
  </si>
  <si>
    <t>4. Обезщетения по Закона за политическа и гражданска реабилитация на репресирани лица - § 42-00 "Текущи трансфери, обезщетения и помощи за домакинствата"</t>
  </si>
  <si>
    <t>Общо разходи по бюджетните програми на МИНИСТЕРСКИЯ СЪВЕТ</t>
  </si>
  <si>
    <t>1. Дневни разходи на граждани на трети страни в процедура по международна закрила - § 42-00 "Текущи трансфери, обезщетения и помощи за домакинствата"</t>
  </si>
  <si>
    <t>1. Субсидии за вероизповеданията, регистрирани по Закона за вероизповеданията - § 45-00 "Субсидии и други текущи трансфери за юридически лица с нестопанска цел"</t>
  </si>
  <si>
    <t>Наименование на областта на политика/бюджетната програма</t>
  </si>
  <si>
    <t>1. Изработване на кадастрални планове по § 4 от ПЗР на Закона за собствеността и ползването на земеделските земи - § 10-00 "Издръжка"</t>
  </si>
  <si>
    <t>1. Държавна награда „Свети Паисий Хилендарски“ - § 42-00 "Текущи трансфери, обезщетения и помощи за домакинствата"</t>
  </si>
  <si>
    <t>Класификационен код на програмата: 0300.01.01</t>
  </si>
  <si>
    <t>Класификационен код на програмата: 0300.01.02</t>
  </si>
  <si>
    <t>Класификационен код на програмата: 0300.02.01</t>
  </si>
  <si>
    <t>Класификационен код на програмата: 0300.06.00</t>
  </si>
  <si>
    <t>Класификационен код на програмата: 0300.07.02</t>
  </si>
  <si>
    <t>0300.06.00</t>
  </si>
  <si>
    <t>0300.07.00</t>
  </si>
  <si>
    <t>0300.07.01</t>
  </si>
  <si>
    <t>0300.07.02</t>
  </si>
  <si>
    <t>Разходи по области на политики и бюджетни програми</t>
  </si>
  <si>
    <t>Класификационен код съгласно РМС № 780 от 2023 г.</t>
  </si>
  <si>
    <t>3. Вноска на Република България за участие в Глобалната инициатива „Партньорство за открито управление“ - § 46-00 "Разходи за членски внос и участие в нетърговски организации и дейности"</t>
  </si>
  <si>
    <t>2. Субсидии за финансиране на проекти по чл. 6е от Закона за защита от домашното насилие - § 45-00 "Субсидии и други текущи трансфери за юридически лица с нестопанска цел"</t>
  </si>
  <si>
    <t>2. Провеждане на национален туристически поход "По пътя на Ботевата чета", Козлодуй - Околчица и чествания на Шипченските боеве - § 10-00 "Издръжка"</t>
  </si>
  <si>
    <t>БЮДЖЕТ НА МИНИСТЕРСКИЯ СЪВЕТ ЗА 2024 ГОДИНА</t>
  </si>
  <si>
    <t>№</t>
  </si>
  <si>
    <t>ПОКАЗАТЕЛИ</t>
  </si>
  <si>
    <t>СУМА</t>
  </si>
  <si>
    <t>(хил. лв.)</t>
  </si>
  <si>
    <t>I.</t>
  </si>
  <si>
    <t>ПРИХОДИ, ПОМОЩИ И ДАРЕНИЯ</t>
  </si>
  <si>
    <t>1.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</si>
  <si>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</si>
  <si>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</si>
  <si>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</si>
  <si>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</si>
  <si>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</si>
  <si>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1.3.</t>
  </si>
  <si>
    <t>Други приходи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</si>
  <si>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</si>
  <si>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</si>
  <si>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</si>
  <si>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</si>
  <si>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</si>
  <si>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</si>
  <si>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</si>
  <si>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юридически лица с нестопанска цел</t>
  </si>
  <si>
    <t>Текущи трансфери, обезщетения и помощи за домакинствата</t>
  </si>
  <si>
    <t>2.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</si>
  <si>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</si>
  <si>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</si>
  <si>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</si>
  <si>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</si>
  <si>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</si>
  <si>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</si>
  <si>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IV.</t>
  </si>
  <si>
    <t>БЮДЖЕТНО САЛДО (І-ІІ+ІІІ)</t>
  </si>
  <si>
    <t>V.</t>
  </si>
  <si>
    <t xml:space="preserve">ОПЕРАЦИИ В ЧАСТТА НА ФИНАНСИРАНЕТО - НЕТО </t>
  </si>
  <si>
    <t>Разпределение на разходите по области на политики и бюджетни програми за 2024 г. на  Министерския съвет</t>
  </si>
  <si>
    <t>Сума
(в лева)</t>
  </si>
  <si>
    <t>1. Максимален размер на ангажиментите за разходи, които могат да бъдат поети през 2024 г.</t>
  </si>
  <si>
    <t>2. Максимален размер на новите задължения за разходи, които могат да бъдат натрупани през 2024 г.</t>
  </si>
  <si>
    <t>Разпределение на ведомствените и администрираните разходи по бюджетни програми по бюджета на МИНИСТЕРСКИЯ СЪВЕТ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</si>
</sst>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justify" vertical="center"/>
    </xf>
    <xf numFmtId="3" fontId="3" fillId="0" borderId="0" xfId="0" applyNumberFormat="1" applyFont="1"/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3" fontId="10" fillId="0" borderId="12" xfId="0" applyNumberFormat="1" applyFont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3" fontId="8" fillId="3" borderId="12" xfId="0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3" fontId="8" fillId="0" borderId="12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5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 indent="1"/>
    </xf>
    <xf numFmtId="3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3" fontId="8" fillId="3" borderId="15" xfId="0" applyNumberFormat="1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164" fontId="1" fillId="0" borderId="1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indent="2"/>
    </xf>
    <xf numFmtId="164" fontId="1" fillId="0" borderId="3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indent="1"/>
    </xf>
    <xf numFmtId="3" fontId="8" fillId="2" borderId="21" xfId="0" applyNumberFormat="1" applyFont="1" applyFill="1" applyBorder="1" applyAlignment="1">
      <alignment horizontal="center" vertical="center" wrapText="1"/>
    </xf>
    <xf numFmtId="3" fontId="8" fillId="2" borderId="23" xfId="0" applyNumberFormat="1" applyFont="1" applyFill="1" applyBorder="1" applyAlignment="1">
      <alignment horizontal="right" wrapText="1" indent="1"/>
    </xf>
    <xf numFmtId="3" fontId="8" fillId="2" borderId="25" xfId="0" applyNumberFormat="1" applyFont="1" applyFill="1" applyBorder="1" applyAlignment="1">
      <alignment horizontal="right" wrapText="1" indent="1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 wrapText="1"/>
    </xf>
    <xf numFmtId="3" fontId="8" fillId="2" borderId="20" xfId="0" applyNumberFormat="1" applyFont="1" applyFill="1" applyBorder="1" applyAlignment="1">
      <alignment horizontal="center" vertical="center" wrapText="1"/>
    </xf>
    <xf numFmtId="165" fontId="10" fillId="2" borderId="19" xfId="0" applyNumberFormat="1" applyFont="1" applyFill="1" applyBorder="1" applyAlignment="1" applyProtection="1">
      <alignment horizontal="left" vertical="center" wrapText="1"/>
    </xf>
    <xf numFmtId="165" fontId="10" fillId="2" borderId="22" xfId="0" applyNumberFormat="1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center" wrapText="1"/>
    </xf>
    <xf numFmtId="0" fontId="10" fillId="2" borderId="24" xfId="0" applyFont="1" applyFill="1" applyBorder="1" applyAlignment="1" applyProtection="1">
      <alignment horizontal="center" wrapText="1"/>
    </xf>
    <xf numFmtId="0" fontId="10" fillId="2" borderId="22" xfId="0" applyFont="1" applyFill="1" applyBorder="1" applyAlignment="1" applyProtection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abSelected="1" zoomScaleNormal="100" workbookViewId="0">
      <selection activeCell="I21" sqref="I21"/>
    </sheetView>
  </sheetViews>
  <sheetFormatPr defaultRowHeight="15.75" x14ac:dyDescent="0.25"/>
  <cols>
    <col min="1" max="1" width="10.28515625" style="52" customWidth="1"/>
    <col min="2" max="2" width="81" style="52" customWidth="1"/>
    <col min="3" max="3" width="18.7109375" style="52" customWidth="1"/>
  </cols>
  <sheetData>
    <row r="3" spans="1:3" x14ac:dyDescent="0.25">
      <c r="B3" s="53" t="s">
        <v>68</v>
      </c>
    </row>
    <row r="4" spans="1:3" ht="16.5" thickBot="1" x14ac:dyDescent="0.3">
      <c r="A4" s="74"/>
      <c r="B4" s="74"/>
      <c r="C4" s="74"/>
    </row>
    <row r="5" spans="1:3" x14ac:dyDescent="0.25">
      <c r="A5" s="75" t="s">
        <v>69</v>
      </c>
      <c r="B5" s="75" t="s">
        <v>70</v>
      </c>
      <c r="C5" s="54" t="s">
        <v>71</v>
      </c>
    </row>
    <row r="6" spans="1:3" ht="16.5" thickBot="1" x14ac:dyDescent="0.3">
      <c r="A6" s="76"/>
      <c r="B6" s="76"/>
      <c r="C6" s="55" t="s">
        <v>72</v>
      </c>
    </row>
    <row r="7" spans="1:3" ht="16.5" thickBot="1" x14ac:dyDescent="0.3">
      <c r="A7" s="56"/>
      <c r="B7" s="57">
        <v>1</v>
      </c>
      <c r="C7" s="56">
        <v>2</v>
      </c>
    </row>
    <row r="8" spans="1:3" ht="16.5" thickBot="1" x14ac:dyDescent="0.3">
      <c r="A8" s="58" t="s">
        <v>73</v>
      </c>
      <c r="B8" s="59" t="s">
        <v>74</v>
      </c>
      <c r="C8" s="60">
        <v>13117.8</v>
      </c>
    </row>
    <row r="9" spans="1:3" ht="16.5" thickBot="1" x14ac:dyDescent="0.3">
      <c r="A9" s="61" t="s">
        <v>75</v>
      </c>
      <c r="B9" s="62" t="s">
        <v>76</v>
      </c>
      <c r="C9" s="63">
        <v>13117.8</v>
      </c>
    </row>
    <row r="10" spans="1:3" ht="16.5" thickBot="1" x14ac:dyDescent="0.3">
      <c r="A10" s="64" t="s">
        <v>77</v>
      </c>
      <c r="B10" s="65" t="s">
        <v>78</v>
      </c>
      <c r="C10" s="63">
        <v>639</v>
      </c>
    </row>
    <row r="11" spans="1:3" ht="16.5" thickBot="1" x14ac:dyDescent="0.3">
      <c r="A11" s="64" t="s">
        <v>79</v>
      </c>
      <c r="B11" s="65" t="s">
        <v>80</v>
      </c>
      <c r="C11" s="63">
        <v>7945.4</v>
      </c>
    </row>
    <row r="12" spans="1:3" ht="16.5" thickBot="1" x14ac:dyDescent="0.3">
      <c r="A12" s="64" t="s">
        <v>81</v>
      </c>
      <c r="B12" s="65" t="s">
        <v>82</v>
      </c>
      <c r="C12" s="63">
        <v>4533.3999999999996</v>
      </c>
    </row>
    <row r="13" spans="1:3" ht="16.5" thickBot="1" x14ac:dyDescent="0.3">
      <c r="A13" s="58" t="s">
        <v>83</v>
      </c>
      <c r="B13" s="59" t="s">
        <v>84</v>
      </c>
      <c r="C13" s="60">
        <v>160445.29999999999</v>
      </c>
    </row>
    <row r="14" spans="1:3" ht="16.5" thickBot="1" x14ac:dyDescent="0.3">
      <c r="A14" s="61" t="s">
        <v>75</v>
      </c>
      <c r="B14" s="62" t="s">
        <v>85</v>
      </c>
      <c r="C14" s="63">
        <v>160445.29999999999</v>
      </c>
    </row>
    <row r="15" spans="1:3" ht="16.5" thickBot="1" x14ac:dyDescent="0.3">
      <c r="A15" s="64"/>
      <c r="B15" s="65" t="s">
        <v>86</v>
      </c>
      <c r="C15" s="66"/>
    </row>
    <row r="16" spans="1:3" ht="16.5" thickBot="1" x14ac:dyDescent="0.3">
      <c r="A16" s="64" t="s">
        <v>77</v>
      </c>
      <c r="B16" s="65" t="s">
        <v>87</v>
      </c>
      <c r="C16" s="63">
        <v>79500</v>
      </c>
    </row>
    <row r="17" spans="1:3" ht="16.5" thickBot="1" x14ac:dyDescent="0.3">
      <c r="A17" s="64" t="s">
        <v>79</v>
      </c>
      <c r="B17" s="65" t="s">
        <v>88</v>
      </c>
      <c r="C17" s="63">
        <v>49204.1</v>
      </c>
    </row>
    <row r="18" spans="1:3" ht="19.5" customHeight="1" thickBot="1" x14ac:dyDescent="0.3">
      <c r="A18" s="64" t="s">
        <v>89</v>
      </c>
      <c r="B18" s="67" t="s">
        <v>90</v>
      </c>
      <c r="C18" s="63">
        <v>49204.1</v>
      </c>
    </row>
    <row r="19" spans="1:3" ht="16.5" thickBot="1" x14ac:dyDescent="0.3">
      <c r="A19" s="64" t="s">
        <v>81</v>
      </c>
      <c r="B19" s="65" t="s">
        <v>91</v>
      </c>
      <c r="C19" s="63">
        <v>440.2</v>
      </c>
    </row>
    <row r="20" spans="1:3" ht="16.5" thickBot="1" x14ac:dyDescent="0.3">
      <c r="A20" s="61" t="s">
        <v>92</v>
      </c>
      <c r="B20" s="62" t="s">
        <v>93</v>
      </c>
      <c r="C20" s="63">
        <v>0</v>
      </c>
    </row>
    <row r="21" spans="1:3" ht="16.5" thickBot="1" x14ac:dyDescent="0.3">
      <c r="A21" s="64" t="s">
        <v>94</v>
      </c>
      <c r="B21" s="68" t="s">
        <v>95</v>
      </c>
      <c r="C21" s="69">
        <v>0</v>
      </c>
    </row>
    <row r="22" spans="1:3" ht="16.5" thickBot="1" x14ac:dyDescent="0.3">
      <c r="A22" s="58" t="s">
        <v>96</v>
      </c>
      <c r="B22" s="59" t="s">
        <v>97</v>
      </c>
      <c r="C22" s="60">
        <v>147327.5</v>
      </c>
    </row>
    <row r="23" spans="1:3" ht="16.5" thickBot="1" x14ac:dyDescent="0.3">
      <c r="A23" s="61" t="s">
        <v>75</v>
      </c>
      <c r="B23" s="70" t="s">
        <v>98</v>
      </c>
      <c r="C23" s="63">
        <v>147327.5</v>
      </c>
    </row>
    <row r="24" spans="1:3" ht="16.5" thickBot="1" x14ac:dyDescent="0.3">
      <c r="A24" s="58" t="s">
        <v>99</v>
      </c>
      <c r="B24" s="59" t="s">
        <v>100</v>
      </c>
      <c r="C24" s="60">
        <v>0</v>
      </c>
    </row>
    <row r="25" spans="1:3" ht="16.5" thickBot="1" x14ac:dyDescent="0.3">
      <c r="A25" s="58" t="s">
        <v>101</v>
      </c>
      <c r="B25" s="59" t="s">
        <v>102</v>
      </c>
      <c r="C25" s="60">
        <v>0</v>
      </c>
    </row>
  </sheetData>
  <mergeCells count="3">
    <mergeCell ref="A4:C4"/>
    <mergeCell ref="A5:A6"/>
    <mergeCell ref="B5:B6"/>
  </mergeCells>
  <pageMargins left="0.7" right="0.7" top="0.75" bottom="0.75" header="0.3" footer="0.3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4"/>
  <sheetViews>
    <sheetView topLeftCell="A13" zoomScaleNormal="100" workbookViewId="0">
      <selection activeCell="D28" sqref="D28"/>
    </sheetView>
  </sheetViews>
  <sheetFormatPr defaultColWidth="9.140625" defaultRowHeight="12.75" x14ac:dyDescent="0.2"/>
  <cols>
    <col min="1" max="1" width="9.140625" style="23"/>
    <col min="2" max="2" width="17.5703125" style="23" customWidth="1"/>
    <col min="3" max="3" width="57.7109375" style="23" customWidth="1"/>
    <col min="4" max="4" width="16.7109375" style="23" customWidth="1"/>
    <col min="5" max="16384" width="9.140625" style="23"/>
  </cols>
  <sheetData>
    <row r="3" spans="2:4" x14ac:dyDescent="0.2">
      <c r="B3" s="21"/>
      <c r="C3" s="22"/>
      <c r="D3" s="22"/>
    </row>
    <row r="4" spans="2:4" ht="44.25" customHeight="1" x14ac:dyDescent="0.2">
      <c r="B4" s="87" t="s">
        <v>103</v>
      </c>
      <c r="C4" s="87"/>
      <c r="D4" s="87"/>
    </row>
    <row r="5" spans="2:4" x14ac:dyDescent="0.2">
      <c r="B5" s="88"/>
      <c r="C5" s="88"/>
      <c r="D5" s="88"/>
    </row>
    <row r="6" spans="2:4" x14ac:dyDescent="0.2">
      <c r="B6" s="24"/>
    </row>
    <row r="7" spans="2:4" ht="13.5" thickBot="1" x14ac:dyDescent="0.25">
      <c r="B7" s="25"/>
    </row>
    <row r="8" spans="2:4" ht="16.5" customHeight="1" x14ac:dyDescent="0.2">
      <c r="B8" s="89" t="s">
        <v>63</v>
      </c>
      <c r="C8" s="90"/>
      <c r="D8" s="91"/>
    </row>
    <row r="9" spans="2:4" ht="14.25" customHeight="1" x14ac:dyDescent="0.2">
      <c r="B9" s="84" t="s">
        <v>64</v>
      </c>
      <c r="C9" s="92" t="s">
        <v>51</v>
      </c>
      <c r="D9" s="51" t="s">
        <v>1</v>
      </c>
    </row>
    <row r="10" spans="2:4" ht="48.75" customHeight="1" x14ac:dyDescent="0.2">
      <c r="B10" s="84"/>
      <c r="C10" s="92"/>
      <c r="D10" s="51" t="s">
        <v>2</v>
      </c>
    </row>
    <row r="11" spans="2:4" ht="15.75" customHeight="1" x14ac:dyDescent="0.2">
      <c r="B11" s="84"/>
      <c r="C11" s="85"/>
      <c r="D11" s="86"/>
    </row>
    <row r="12" spans="2:4" ht="28.5" x14ac:dyDescent="0.2">
      <c r="B12" s="29" t="s">
        <v>28</v>
      </c>
      <c r="C12" s="30" t="s">
        <v>29</v>
      </c>
      <c r="D12" s="31">
        <f>+D13+D14</f>
        <v>19485900</v>
      </c>
    </row>
    <row r="13" spans="2:4" ht="30" x14ac:dyDescent="0.2">
      <c r="B13" s="26" t="s">
        <v>30</v>
      </c>
      <c r="C13" s="27" t="s">
        <v>16</v>
      </c>
      <c r="D13" s="28">
        <f>+Програми!C20</f>
        <v>10732700</v>
      </c>
    </row>
    <row r="14" spans="2:4" ht="30" x14ac:dyDescent="0.2">
      <c r="B14" s="26" t="s">
        <v>31</v>
      </c>
      <c r="C14" s="27" t="s">
        <v>17</v>
      </c>
      <c r="D14" s="28">
        <f>+Програми!C39</f>
        <v>8753200</v>
      </c>
    </row>
    <row r="15" spans="2:4" ht="28.5" x14ac:dyDescent="0.2">
      <c r="B15" s="29" t="s">
        <v>32</v>
      </c>
      <c r="C15" s="30" t="s">
        <v>33</v>
      </c>
      <c r="D15" s="31">
        <f>+D16</f>
        <v>85100</v>
      </c>
    </row>
    <row r="16" spans="2:4" ht="30" x14ac:dyDescent="0.2">
      <c r="B16" s="32" t="s">
        <v>34</v>
      </c>
      <c r="C16" s="27" t="s">
        <v>18</v>
      </c>
      <c r="D16" s="28">
        <f>+Програми!C55</f>
        <v>85100</v>
      </c>
    </row>
    <row r="17" spans="2:8" ht="42.75" x14ac:dyDescent="0.2">
      <c r="B17" s="26" t="s">
        <v>35</v>
      </c>
      <c r="C17" s="33" t="s">
        <v>36</v>
      </c>
      <c r="D17" s="34">
        <f>+D18</f>
        <v>38784300</v>
      </c>
    </row>
    <row r="18" spans="2:8" ht="30" x14ac:dyDescent="0.2">
      <c r="B18" s="32" t="s">
        <v>37</v>
      </c>
      <c r="C18" s="27" t="s">
        <v>20</v>
      </c>
      <c r="D18" s="28">
        <f>+Програми!C75</f>
        <v>38784300</v>
      </c>
    </row>
    <row r="19" spans="2:8" ht="14.25" x14ac:dyDescent="0.2">
      <c r="B19" s="29" t="s">
        <v>38</v>
      </c>
      <c r="C19" s="35" t="s">
        <v>39</v>
      </c>
      <c r="D19" s="31">
        <f>+D20</f>
        <v>49036000</v>
      </c>
    </row>
    <row r="20" spans="2:8" ht="15" x14ac:dyDescent="0.2">
      <c r="B20" s="32" t="s">
        <v>40</v>
      </c>
      <c r="C20" s="27" t="s">
        <v>27</v>
      </c>
      <c r="D20" s="28">
        <f>+Програми!C92</f>
        <v>49036000</v>
      </c>
    </row>
    <row r="21" spans="2:8" ht="14.25" x14ac:dyDescent="0.2">
      <c r="B21" s="29" t="s">
        <v>41</v>
      </c>
      <c r="C21" s="30" t="s">
        <v>42</v>
      </c>
      <c r="D21" s="31">
        <f>+D22</f>
        <v>11282900</v>
      </c>
    </row>
    <row r="22" spans="2:8" ht="15" x14ac:dyDescent="0.2">
      <c r="B22" s="32" t="s">
        <v>44</v>
      </c>
      <c r="C22" s="27" t="s">
        <v>22</v>
      </c>
      <c r="D22" s="28">
        <f>+Програми!C108</f>
        <v>11282900</v>
      </c>
    </row>
    <row r="23" spans="2:8" ht="14.25" x14ac:dyDescent="0.2">
      <c r="B23" s="29" t="s">
        <v>59</v>
      </c>
      <c r="C23" s="30" t="s">
        <v>3</v>
      </c>
      <c r="D23" s="31">
        <f>+Програми!C126</f>
        <v>11291100</v>
      </c>
    </row>
    <row r="24" spans="2:8" ht="14.25" x14ac:dyDescent="0.2">
      <c r="B24" s="29" t="s">
        <v>60</v>
      </c>
      <c r="C24" s="30" t="s">
        <v>43</v>
      </c>
      <c r="D24" s="31">
        <f>+D25+D26</f>
        <v>30480000</v>
      </c>
    </row>
    <row r="25" spans="2:8" ht="15" x14ac:dyDescent="0.2">
      <c r="B25" s="32" t="s">
        <v>61</v>
      </c>
      <c r="C25" s="27" t="s">
        <v>24</v>
      </c>
      <c r="D25" s="28">
        <f>+Програми!C142</f>
        <v>18762800</v>
      </c>
    </row>
    <row r="26" spans="2:8" ht="15" x14ac:dyDescent="0.2">
      <c r="B26" s="32" t="s">
        <v>62</v>
      </c>
      <c r="C26" s="27" t="s">
        <v>25</v>
      </c>
      <c r="D26" s="28">
        <f>+Програми!C159</f>
        <v>11717200</v>
      </c>
    </row>
    <row r="27" spans="2:8" ht="15" x14ac:dyDescent="0.2">
      <c r="B27" s="36"/>
      <c r="C27" s="27"/>
      <c r="D27" s="28"/>
    </row>
    <row r="28" spans="2:8" ht="15" thickBot="1" x14ac:dyDescent="0.25">
      <c r="B28" s="48"/>
      <c r="C28" s="49" t="s">
        <v>4</v>
      </c>
      <c r="D28" s="50">
        <f>+D12+D15+D17+D19+D21+D23+D24</f>
        <v>160445300</v>
      </c>
      <c r="G28" s="37"/>
      <c r="H28" s="37"/>
    </row>
    <row r="29" spans="2:8" ht="15.75" thickBot="1" x14ac:dyDescent="0.3">
      <c r="B29" s="38"/>
      <c r="C29" s="38"/>
      <c r="D29" s="38"/>
    </row>
    <row r="30" spans="2:8" ht="29.25" thickBot="1" x14ac:dyDescent="0.25">
      <c r="B30" s="77" t="s">
        <v>70</v>
      </c>
      <c r="C30" s="78"/>
      <c r="D30" s="71" t="s">
        <v>104</v>
      </c>
    </row>
    <row r="31" spans="2:8" ht="37.5" customHeight="1" thickBot="1" x14ac:dyDescent="0.25">
      <c r="B31" s="79" t="s">
        <v>105</v>
      </c>
      <c r="C31" s="80"/>
      <c r="D31" s="72">
        <v>80420400</v>
      </c>
    </row>
    <row r="32" spans="2:8" ht="15.75" thickBot="1" x14ac:dyDescent="0.3">
      <c r="B32" s="81"/>
      <c r="C32" s="82"/>
      <c r="D32" s="83"/>
    </row>
    <row r="33" spans="2:4" ht="33.75" customHeight="1" thickBot="1" x14ac:dyDescent="0.25">
      <c r="B33" s="79" t="s">
        <v>106</v>
      </c>
      <c r="C33" s="80"/>
      <c r="D33" s="73">
        <v>95818400</v>
      </c>
    </row>
    <row r="34" spans="2:4" x14ac:dyDescent="0.2">
      <c r="D34" s="37"/>
    </row>
  </sheetData>
  <mergeCells count="10">
    <mergeCell ref="B4:D4"/>
    <mergeCell ref="B5:D5"/>
    <mergeCell ref="B8:D8"/>
    <mergeCell ref="B9:B10"/>
    <mergeCell ref="C9:C10"/>
    <mergeCell ref="B30:C30"/>
    <mergeCell ref="B31:C31"/>
    <mergeCell ref="B32:D32"/>
    <mergeCell ref="B33:C33"/>
    <mergeCell ref="B11:D1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5"/>
  <sheetViews>
    <sheetView topLeftCell="A148" zoomScale="110" zoomScaleNormal="110" workbookViewId="0">
      <selection activeCell="C149" sqref="C149"/>
    </sheetView>
  </sheetViews>
  <sheetFormatPr defaultColWidth="9.140625" defaultRowHeight="12.75" x14ac:dyDescent="0.2"/>
  <cols>
    <col min="1" max="1" width="9.140625" style="4"/>
    <col min="2" max="2" width="73.85546875" style="4" customWidth="1"/>
    <col min="3" max="3" width="14.85546875" style="4" customWidth="1"/>
    <col min="4" max="16384" width="9.140625" style="4"/>
  </cols>
  <sheetData>
    <row r="1" spans="2:4" ht="15.75" x14ac:dyDescent="0.25">
      <c r="B1" s="1"/>
      <c r="C1" s="2"/>
      <c r="D1" s="3"/>
    </row>
    <row r="2" spans="2:4" ht="72" customHeight="1" x14ac:dyDescent="0.2">
      <c r="B2" s="87" t="s">
        <v>107</v>
      </c>
      <c r="C2" s="87"/>
      <c r="D2" s="5"/>
    </row>
    <row r="3" spans="2:4" x14ac:dyDescent="0.2">
      <c r="B3" s="88"/>
      <c r="C3" s="88"/>
      <c r="D3" s="6"/>
    </row>
    <row r="5" spans="2:4" ht="13.5" thickBot="1" x14ac:dyDescent="0.25"/>
    <row r="6" spans="2:4" x14ac:dyDescent="0.2">
      <c r="B6" s="39" t="s">
        <v>54</v>
      </c>
      <c r="C6" s="94"/>
    </row>
    <row r="7" spans="2:4" x14ac:dyDescent="0.2">
      <c r="B7" s="40" t="s">
        <v>16</v>
      </c>
      <c r="C7" s="96"/>
    </row>
    <row r="8" spans="2:4" ht="13.5" thickBot="1" x14ac:dyDescent="0.25">
      <c r="B8" s="20" t="s">
        <v>5</v>
      </c>
      <c r="C8" s="95"/>
    </row>
    <row r="9" spans="2:4" x14ac:dyDescent="0.2">
      <c r="B9" s="94" t="s">
        <v>6</v>
      </c>
      <c r="C9" s="7" t="s">
        <v>1</v>
      </c>
    </row>
    <row r="10" spans="2:4" ht="13.5" thickBot="1" x14ac:dyDescent="0.25">
      <c r="B10" s="95"/>
      <c r="C10" s="8" t="s">
        <v>2</v>
      </c>
    </row>
    <row r="11" spans="2:4" ht="13.5" thickBot="1" x14ac:dyDescent="0.25">
      <c r="B11" s="41" t="s">
        <v>7</v>
      </c>
      <c r="C11" s="9">
        <f>SUM(C13:C15)</f>
        <v>10732700</v>
      </c>
    </row>
    <row r="12" spans="2:4" ht="13.5" thickBot="1" x14ac:dyDescent="0.25">
      <c r="B12" s="42" t="s">
        <v>8</v>
      </c>
      <c r="C12" s="10"/>
    </row>
    <row r="13" spans="2:4" ht="13.5" thickBot="1" x14ac:dyDescent="0.25">
      <c r="B13" s="43" t="s">
        <v>9</v>
      </c>
      <c r="C13" s="10">
        <v>9797700</v>
      </c>
    </row>
    <row r="14" spans="2:4" ht="13.5" thickBot="1" x14ac:dyDescent="0.25">
      <c r="B14" s="43" t="s">
        <v>10</v>
      </c>
      <c r="C14" s="10">
        <v>935000</v>
      </c>
    </row>
    <row r="15" spans="2:4" ht="13.5" thickBot="1" x14ac:dyDescent="0.25">
      <c r="B15" s="43" t="s">
        <v>11</v>
      </c>
      <c r="C15" s="10"/>
    </row>
    <row r="16" spans="2:4" ht="13.5" thickBot="1" x14ac:dyDescent="0.25">
      <c r="B16" s="41"/>
      <c r="C16" s="10"/>
    </row>
    <row r="17" spans="2:3" ht="13.5" thickBot="1" x14ac:dyDescent="0.25">
      <c r="B17" s="41" t="s">
        <v>12</v>
      </c>
      <c r="C17" s="9"/>
    </row>
    <row r="18" spans="2:3" ht="13.5" thickBot="1" x14ac:dyDescent="0.25">
      <c r="B18" s="42" t="s">
        <v>8</v>
      </c>
      <c r="C18" s="10"/>
    </row>
    <row r="19" spans="2:3" ht="13.5" thickBot="1" x14ac:dyDescent="0.25">
      <c r="B19" s="11"/>
      <c r="C19" s="9"/>
    </row>
    <row r="20" spans="2:3" ht="13.5" thickBot="1" x14ac:dyDescent="0.25">
      <c r="B20" s="41" t="s">
        <v>13</v>
      </c>
      <c r="C20" s="9">
        <f>+C11+C17</f>
        <v>10732700</v>
      </c>
    </row>
    <row r="21" spans="2:3" ht="13.5" thickBot="1" x14ac:dyDescent="0.25">
      <c r="B21" s="12"/>
      <c r="C21" s="13"/>
    </row>
    <row r="22" spans="2:3" x14ac:dyDescent="0.2">
      <c r="B22" s="39" t="s">
        <v>55</v>
      </c>
      <c r="C22" s="97"/>
    </row>
    <row r="23" spans="2:3" x14ac:dyDescent="0.2">
      <c r="B23" s="40" t="s">
        <v>17</v>
      </c>
      <c r="C23" s="99"/>
    </row>
    <row r="24" spans="2:3" ht="13.5" thickBot="1" x14ac:dyDescent="0.25">
      <c r="B24" s="20" t="s">
        <v>5</v>
      </c>
      <c r="C24" s="98"/>
    </row>
    <row r="25" spans="2:3" x14ac:dyDescent="0.2">
      <c r="B25" s="94" t="s">
        <v>6</v>
      </c>
      <c r="C25" s="14" t="s">
        <v>1</v>
      </c>
    </row>
    <row r="26" spans="2:3" ht="13.5" thickBot="1" x14ac:dyDescent="0.25">
      <c r="B26" s="95"/>
      <c r="C26" s="15" t="s">
        <v>2</v>
      </c>
    </row>
    <row r="27" spans="2:3" ht="13.5" thickBot="1" x14ac:dyDescent="0.25">
      <c r="B27" s="41" t="s">
        <v>7</v>
      </c>
      <c r="C27" s="9">
        <f>SUM(C29:C31)</f>
        <v>7313200</v>
      </c>
    </row>
    <row r="28" spans="2:3" ht="13.5" thickBot="1" x14ac:dyDescent="0.25">
      <c r="B28" s="42" t="s">
        <v>8</v>
      </c>
      <c r="C28" s="10"/>
    </row>
    <row r="29" spans="2:3" ht="13.5" thickBot="1" x14ac:dyDescent="0.25">
      <c r="B29" s="43" t="s">
        <v>9</v>
      </c>
      <c r="C29" s="10">
        <v>5999100</v>
      </c>
    </row>
    <row r="30" spans="2:3" ht="13.5" thickBot="1" x14ac:dyDescent="0.25">
      <c r="B30" s="43" t="s">
        <v>10</v>
      </c>
      <c r="C30" s="10">
        <v>1314100</v>
      </c>
    </row>
    <row r="31" spans="2:3" ht="13.5" thickBot="1" x14ac:dyDescent="0.25">
      <c r="B31" s="43" t="s">
        <v>11</v>
      </c>
      <c r="C31" s="10"/>
    </row>
    <row r="32" spans="2:3" ht="13.5" thickBot="1" x14ac:dyDescent="0.25">
      <c r="B32" s="41"/>
      <c r="C32" s="10"/>
    </row>
    <row r="33" spans="2:3" ht="13.5" thickBot="1" x14ac:dyDescent="0.25">
      <c r="B33" s="41" t="s">
        <v>12</v>
      </c>
      <c r="C33" s="9">
        <f>+C35+C36+C37</f>
        <v>1440000</v>
      </c>
    </row>
    <row r="34" spans="2:3" ht="13.5" thickBot="1" x14ac:dyDescent="0.25">
      <c r="B34" s="42" t="s">
        <v>8</v>
      </c>
      <c r="C34" s="10"/>
    </row>
    <row r="35" spans="2:3" ht="15.75" customHeight="1" thickBot="1" x14ac:dyDescent="0.25">
      <c r="B35" s="42" t="s">
        <v>45</v>
      </c>
      <c r="C35" s="10">
        <v>900000</v>
      </c>
    </row>
    <row r="36" spans="2:3" ht="43.5" customHeight="1" thickBot="1" x14ac:dyDescent="0.25">
      <c r="B36" s="42" t="s">
        <v>66</v>
      </c>
      <c r="C36" s="10">
        <v>450000</v>
      </c>
    </row>
    <row r="37" spans="2:3" ht="43.5" customHeight="1" thickBot="1" x14ac:dyDescent="0.25">
      <c r="B37" s="42" t="s">
        <v>65</v>
      </c>
      <c r="C37" s="10">
        <v>90000</v>
      </c>
    </row>
    <row r="38" spans="2:3" ht="13.5" thickBot="1" x14ac:dyDescent="0.25">
      <c r="B38" s="11"/>
      <c r="C38" s="9"/>
    </row>
    <row r="39" spans="2:3" ht="13.5" thickBot="1" x14ac:dyDescent="0.25">
      <c r="B39" s="41" t="s">
        <v>13</v>
      </c>
      <c r="C39" s="9">
        <f>+C33+C27</f>
        <v>8753200</v>
      </c>
    </row>
    <row r="40" spans="2:3" ht="13.5" thickBot="1" x14ac:dyDescent="0.25">
      <c r="B40" s="16"/>
      <c r="C40" s="13"/>
    </row>
    <row r="41" spans="2:3" x14ac:dyDescent="0.2">
      <c r="B41" s="39" t="s">
        <v>56</v>
      </c>
      <c r="C41" s="97"/>
    </row>
    <row r="42" spans="2:3" x14ac:dyDescent="0.2">
      <c r="B42" s="40" t="s">
        <v>18</v>
      </c>
      <c r="C42" s="99"/>
    </row>
    <row r="43" spans="2:3" ht="13.5" thickBot="1" x14ac:dyDescent="0.25">
      <c r="B43" s="20" t="s">
        <v>5</v>
      </c>
      <c r="C43" s="98"/>
    </row>
    <row r="44" spans="2:3" x14ac:dyDescent="0.2">
      <c r="B44" s="94" t="s">
        <v>6</v>
      </c>
      <c r="C44" s="14" t="s">
        <v>1</v>
      </c>
    </row>
    <row r="45" spans="2:3" ht="13.5" thickBot="1" x14ac:dyDescent="0.25">
      <c r="B45" s="95"/>
      <c r="C45" s="15" t="s">
        <v>2</v>
      </c>
    </row>
    <row r="46" spans="2:3" ht="13.5" thickBot="1" x14ac:dyDescent="0.25">
      <c r="B46" s="41" t="s">
        <v>7</v>
      </c>
      <c r="C46" s="9">
        <f>SUM(C48:C50)</f>
        <v>85100</v>
      </c>
    </row>
    <row r="47" spans="2:3" ht="13.5" thickBot="1" x14ac:dyDescent="0.25">
      <c r="B47" s="42" t="s">
        <v>8</v>
      </c>
      <c r="C47" s="10"/>
    </row>
    <row r="48" spans="2:3" ht="13.5" thickBot="1" x14ac:dyDescent="0.25">
      <c r="B48" s="43" t="s">
        <v>9</v>
      </c>
      <c r="C48" s="10">
        <v>20100</v>
      </c>
    </row>
    <row r="49" spans="2:3" ht="13.5" thickBot="1" x14ac:dyDescent="0.25">
      <c r="B49" s="43" t="s">
        <v>10</v>
      </c>
      <c r="C49" s="10">
        <v>65000</v>
      </c>
    </row>
    <row r="50" spans="2:3" ht="13.5" thickBot="1" x14ac:dyDescent="0.25">
      <c r="B50" s="43" t="s">
        <v>11</v>
      </c>
      <c r="C50" s="10"/>
    </row>
    <row r="51" spans="2:3" ht="13.5" thickBot="1" x14ac:dyDescent="0.25">
      <c r="B51" s="41"/>
      <c r="C51" s="10"/>
    </row>
    <row r="52" spans="2:3" ht="13.5" thickBot="1" x14ac:dyDescent="0.25">
      <c r="B52" s="41" t="s">
        <v>12</v>
      </c>
      <c r="C52" s="9"/>
    </row>
    <row r="53" spans="2:3" ht="13.5" thickBot="1" x14ac:dyDescent="0.25">
      <c r="B53" s="42" t="s">
        <v>8</v>
      </c>
      <c r="C53" s="10"/>
    </row>
    <row r="54" spans="2:3" ht="13.5" thickBot="1" x14ac:dyDescent="0.25">
      <c r="B54" s="11"/>
      <c r="C54" s="10"/>
    </row>
    <row r="55" spans="2:3" ht="13.5" thickBot="1" x14ac:dyDescent="0.25">
      <c r="B55" s="41" t="s">
        <v>13</v>
      </c>
      <c r="C55" s="9">
        <f>+C46+C52</f>
        <v>85100</v>
      </c>
    </row>
    <row r="56" spans="2:3" ht="13.5" thickBot="1" x14ac:dyDescent="0.25">
      <c r="B56" s="16"/>
      <c r="C56" s="13"/>
    </row>
    <row r="57" spans="2:3" x14ac:dyDescent="0.2">
      <c r="B57" s="39" t="s">
        <v>19</v>
      </c>
      <c r="C57" s="97"/>
    </row>
    <row r="58" spans="2:3" ht="25.5" customHeight="1" x14ac:dyDescent="0.2">
      <c r="B58" s="40" t="s">
        <v>20</v>
      </c>
      <c r="C58" s="99"/>
    </row>
    <row r="59" spans="2:3" ht="13.5" thickBot="1" x14ac:dyDescent="0.25">
      <c r="B59" s="20" t="s">
        <v>5</v>
      </c>
      <c r="C59" s="98"/>
    </row>
    <row r="60" spans="2:3" x14ac:dyDescent="0.2">
      <c r="B60" s="94" t="s">
        <v>6</v>
      </c>
      <c r="C60" s="14" t="s">
        <v>1</v>
      </c>
    </row>
    <row r="61" spans="2:3" ht="13.5" thickBot="1" x14ac:dyDescent="0.25">
      <c r="B61" s="95"/>
      <c r="C61" s="15" t="s">
        <v>2</v>
      </c>
    </row>
    <row r="62" spans="2:3" ht="13.5" thickBot="1" x14ac:dyDescent="0.25">
      <c r="B62" s="41" t="s">
        <v>7</v>
      </c>
      <c r="C62" s="9">
        <f>SUM(C64:C66)</f>
        <v>37154600</v>
      </c>
    </row>
    <row r="63" spans="2:3" ht="13.5" thickBot="1" x14ac:dyDescent="0.25">
      <c r="B63" s="42" t="s">
        <v>8</v>
      </c>
      <c r="C63" s="10"/>
    </row>
    <row r="64" spans="2:3" ht="13.5" thickBot="1" x14ac:dyDescent="0.25">
      <c r="B64" s="43" t="s">
        <v>9</v>
      </c>
      <c r="C64" s="10">
        <v>26863300</v>
      </c>
    </row>
    <row r="65" spans="2:3" ht="13.5" thickBot="1" x14ac:dyDescent="0.25">
      <c r="B65" s="43" t="s">
        <v>10</v>
      </c>
      <c r="C65" s="10">
        <v>10291300</v>
      </c>
    </row>
    <row r="66" spans="2:3" ht="13.5" thickBot="1" x14ac:dyDescent="0.25">
      <c r="B66" s="43" t="s">
        <v>11</v>
      </c>
      <c r="C66" s="10"/>
    </row>
    <row r="67" spans="2:3" ht="13.5" thickBot="1" x14ac:dyDescent="0.25">
      <c r="B67" s="41"/>
      <c r="C67" s="10"/>
    </row>
    <row r="68" spans="2:3" ht="13.5" thickBot="1" x14ac:dyDescent="0.25">
      <c r="B68" s="41" t="s">
        <v>12</v>
      </c>
      <c r="C68" s="9">
        <f>SUM(C70:C73)</f>
        <v>1629700</v>
      </c>
    </row>
    <row r="69" spans="2:3" ht="13.5" thickBot="1" x14ac:dyDescent="0.25">
      <c r="B69" s="42" t="s">
        <v>8</v>
      </c>
      <c r="C69" s="10"/>
    </row>
    <row r="70" spans="2:3" ht="30.75" customHeight="1" thickBot="1" x14ac:dyDescent="0.25">
      <c r="B70" s="42" t="s">
        <v>52</v>
      </c>
      <c r="C70" s="10">
        <v>504000</v>
      </c>
    </row>
    <row r="71" spans="2:3" ht="33" customHeight="1" thickBot="1" x14ac:dyDescent="0.25">
      <c r="B71" s="42" t="s">
        <v>67</v>
      </c>
      <c r="C71" s="10">
        <v>165000</v>
      </c>
    </row>
    <row r="72" spans="2:3" ht="43.5" customHeight="1" thickBot="1" x14ac:dyDescent="0.25">
      <c r="B72" s="42" t="s">
        <v>46</v>
      </c>
      <c r="C72" s="10">
        <v>930500</v>
      </c>
    </row>
    <row r="73" spans="2:3" ht="39" thickBot="1" x14ac:dyDescent="0.25">
      <c r="B73" s="42" t="s">
        <v>47</v>
      </c>
      <c r="C73" s="10">
        <v>30200</v>
      </c>
    </row>
    <row r="74" spans="2:3" ht="13.5" thickBot="1" x14ac:dyDescent="0.25">
      <c r="B74" s="11"/>
      <c r="C74" s="9"/>
    </row>
    <row r="75" spans="2:3" ht="13.5" thickBot="1" x14ac:dyDescent="0.25">
      <c r="B75" s="41" t="s">
        <v>13</v>
      </c>
      <c r="C75" s="9">
        <f>+C68+C62</f>
        <v>38784300</v>
      </c>
    </row>
    <row r="76" spans="2:3" ht="13.5" thickBot="1" x14ac:dyDescent="0.25">
      <c r="B76" s="16"/>
      <c r="C76" s="13"/>
    </row>
    <row r="77" spans="2:3" x14ac:dyDescent="0.2">
      <c r="B77" s="39" t="s">
        <v>26</v>
      </c>
      <c r="C77" s="97"/>
    </row>
    <row r="78" spans="2:3" x14ac:dyDescent="0.2">
      <c r="B78" s="40" t="s">
        <v>27</v>
      </c>
      <c r="C78" s="99"/>
    </row>
    <row r="79" spans="2:3" ht="13.5" thickBot="1" x14ac:dyDescent="0.25">
      <c r="B79" s="20" t="s">
        <v>5</v>
      </c>
      <c r="C79" s="98"/>
    </row>
    <row r="80" spans="2:3" x14ac:dyDescent="0.2">
      <c r="B80" s="94" t="s">
        <v>6</v>
      </c>
      <c r="C80" s="14" t="s">
        <v>1</v>
      </c>
    </row>
    <row r="81" spans="2:3" ht="13.5" thickBot="1" x14ac:dyDescent="0.25">
      <c r="B81" s="95"/>
      <c r="C81" s="15" t="s">
        <v>2</v>
      </c>
    </row>
    <row r="82" spans="2:3" ht="13.5" thickBot="1" x14ac:dyDescent="0.25">
      <c r="B82" s="41" t="s">
        <v>7</v>
      </c>
      <c r="C82" s="9">
        <f>SUM(C84:C86)</f>
        <v>281900</v>
      </c>
    </row>
    <row r="83" spans="2:3" ht="13.5" thickBot="1" x14ac:dyDescent="0.25">
      <c r="B83" s="42" t="s">
        <v>8</v>
      </c>
      <c r="C83" s="10"/>
    </row>
    <row r="84" spans="2:3" ht="13.5" thickBot="1" x14ac:dyDescent="0.25">
      <c r="B84" s="43" t="s">
        <v>9</v>
      </c>
      <c r="C84" s="10">
        <v>254900</v>
      </c>
    </row>
    <row r="85" spans="2:3" ht="13.5" thickBot="1" x14ac:dyDescent="0.25">
      <c r="B85" s="43" t="s">
        <v>10</v>
      </c>
      <c r="C85" s="10">
        <v>27000</v>
      </c>
    </row>
    <row r="86" spans="2:3" ht="13.5" thickBot="1" x14ac:dyDescent="0.25">
      <c r="B86" s="43" t="s">
        <v>11</v>
      </c>
      <c r="C86" s="10"/>
    </row>
    <row r="87" spans="2:3" ht="13.5" thickBot="1" x14ac:dyDescent="0.25">
      <c r="B87" s="41"/>
      <c r="C87" s="10"/>
    </row>
    <row r="88" spans="2:3" ht="13.5" thickBot="1" x14ac:dyDescent="0.25">
      <c r="B88" s="41" t="s">
        <v>12</v>
      </c>
      <c r="C88" s="9">
        <f>+C90</f>
        <v>48754100</v>
      </c>
    </row>
    <row r="89" spans="2:3" ht="13.5" thickBot="1" x14ac:dyDescent="0.25">
      <c r="B89" s="42" t="s">
        <v>8</v>
      </c>
      <c r="C89" s="10"/>
    </row>
    <row r="90" spans="2:3" ht="42" customHeight="1" thickBot="1" x14ac:dyDescent="0.25">
      <c r="B90" s="42" t="s">
        <v>50</v>
      </c>
      <c r="C90" s="10">
        <v>48754100</v>
      </c>
    </row>
    <row r="91" spans="2:3" ht="13.5" thickBot="1" x14ac:dyDescent="0.25">
      <c r="B91" s="11"/>
      <c r="C91" s="10"/>
    </row>
    <row r="92" spans="2:3" ht="13.5" thickBot="1" x14ac:dyDescent="0.25">
      <c r="B92" s="41" t="s">
        <v>13</v>
      </c>
      <c r="C92" s="9">
        <f>+C82+C88</f>
        <v>49036000</v>
      </c>
    </row>
    <row r="93" spans="2:3" ht="13.5" thickBot="1" x14ac:dyDescent="0.25">
      <c r="B93" s="16"/>
      <c r="C93" s="13"/>
    </row>
    <row r="94" spans="2:3" x14ac:dyDescent="0.2">
      <c r="B94" s="39" t="s">
        <v>21</v>
      </c>
      <c r="C94" s="97"/>
    </row>
    <row r="95" spans="2:3" x14ac:dyDescent="0.2">
      <c r="B95" s="40" t="s">
        <v>22</v>
      </c>
      <c r="C95" s="99"/>
    </row>
    <row r="96" spans="2:3" ht="13.5" thickBot="1" x14ac:dyDescent="0.25">
      <c r="B96" s="20" t="s">
        <v>5</v>
      </c>
      <c r="C96" s="98"/>
    </row>
    <row r="97" spans="2:3" x14ac:dyDescent="0.2">
      <c r="B97" s="94" t="s">
        <v>6</v>
      </c>
      <c r="C97" s="14" t="s">
        <v>1</v>
      </c>
    </row>
    <row r="98" spans="2:3" ht="13.5" thickBot="1" x14ac:dyDescent="0.25">
      <c r="B98" s="95"/>
      <c r="C98" s="15" t="s">
        <v>2</v>
      </c>
    </row>
    <row r="99" spans="2:3" ht="13.5" thickBot="1" x14ac:dyDescent="0.25">
      <c r="B99" s="41" t="s">
        <v>7</v>
      </c>
      <c r="C99" s="9">
        <f>SUM(C101:C103)</f>
        <v>11282900</v>
      </c>
    </row>
    <row r="100" spans="2:3" ht="13.5" thickBot="1" x14ac:dyDescent="0.25">
      <c r="B100" s="42" t="s">
        <v>8</v>
      </c>
      <c r="C100" s="10"/>
    </row>
    <row r="101" spans="2:3" ht="13.5" thickBot="1" x14ac:dyDescent="0.25">
      <c r="B101" s="43" t="s">
        <v>9</v>
      </c>
      <c r="C101" s="10">
        <f>7872900+2000000</f>
        <v>9872900</v>
      </c>
    </row>
    <row r="102" spans="2:3" ht="13.5" thickBot="1" x14ac:dyDescent="0.25">
      <c r="B102" s="43" t="s">
        <v>10</v>
      </c>
      <c r="C102" s="10">
        <v>1410000</v>
      </c>
    </row>
    <row r="103" spans="2:3" ht="13.5" thickBot="1" x14ac:dyDescent="0.25">
      <c r="B103" s="43" t="s">
        <v>11</v>
      </c>
      <c r="C103" s="10"/>
    </row>
    <row r="104" spans="2:3" ht="13.5" thickBot="1" x14ac:dyDescent="0.25">
      <c r="B104" s="41"/>
      <c r="C104" s="10"/>
    </row>
    <row r="105" spans="2:3" ht="13.5" thickBot="1" x14ac:dyDescent="0.25">
      <c r="B105" s="41" t="s">
        <v>12</v>
      </c>
      <c r="C105" s="9"/>
    </row>
    <row r="106" spans="2:3" ht="13.5" thickBot="1" x14ac:dyDescent="0.25">
      <c r="B106" s="42" t="s">
        <v>8</v>
      </c>
      <c r="C106" s="10"/>
    </row>
    <row r="107" spans="2:3" ht="13.5" thickBot="1" x14ac:dyDescent="0.25">
      <c r="B107" s="11"/>
      <c r="C107" s="10"/>
    </row>
    <row r="108" spans="2:3" ht="13.5" thickBot="1" x14ac:dyDescent="0.25">
      <c r="B108" s="41" t="s">
        <v>13</v>
      </c>
      <c r="C108" s="9">
        <f>+C99+C105</f>
        <v>11282900</v>
      </c>
    </row>
    <row r="109" spans="2:3" x14ac:dyDescent="0.2">
      <c r="B109" s="17"/>
      <c r="C109" s="18"/>
    </row>
    <row r="110" spans="2:3" ht="13.5" thickBot="1" x14ac:dyDescent="0.25">
      <c r="B110" s="16"/>
      <c r="C110" s="13"/>
    </row>
    <row r="111" spans="2:3" x14ac:dyDescent="0.2">
      <c r="B111" s="39" t="s">
        <v>57</v>
      </c>
      <c r="C111" s="97"/>
    </row>
    <row r="112" spans="2:3" x14ac:dyDescent="0.2">
      <c r="B112" s="40" t="s">
        <v>3</v>
      </c>
      <c r="C112" s="99"/>
    </row>
    <row r="113" spans="2:3" ht="13.5" thickBot="1" x14ac:dyDescent="0.25">
      <c r="B113" s="20" t="s">
        <v>5</v>
      </c>
      <c r="C113" s="98"/>
    </row>
    <row r="114" spans="2:3" x14ac:dyDescent="0.2">
      <c r="B114" s="94" t="s">
        <v>6</v>
      </c>
      <c r="C114" s="14" t="s">
        <v>1</v>
      </c>
    </row>
    <row r="115" spans="2:3" ht="13.5" thickBot="1" x14ac:dyDescent="0.25">
      <c r="B115" s="95"/>
      <c r="C115" s="15" t="s">
        <v>2</v>
      </c>
    </row>
    <row r="116" spans="2:3" ht="13.5" thickBot="1" x14ac:dyDescent="0.25">
      <c r="B116" s="41" t="s">
        <v>7</v>
      </c>
      <c r="C116" s="9">
        <f>SUM(C118:C120)</f>
        <v>11281100</v>
      </c>
    </row>
    <row r="117" spans="2:3" ht="13.5" thickBot="1" x14ac:dyDescent="0.25">
      <c r="B117" s="42" t="s">
        <v>8</v>
      </c>
      <c r="C117" s="10"/>
    </row>
    <row r="118" spans="2:3" ht="13.5" thickBot="1" x14ac:dyDescent="0.25">
      <c r="B118" s="43" t="s">
        <v>9</v>
      </c>
      <c r="C118" s="10">
        <v>7497900</v>
      </c>
    </row>
    <row r="119" spans="2:3" ht="13.5" thickBot="1" x14ac:dyDescent="0.25">
      <c r="B119" s="43" t="s">
        <v>10</v>
      </c>
      <c r="C119" s="10">
        <v>3783200</v>
      </c>
    </row>
    <row r="120" spans="2:3" ht="13.5" thickBot="1" x14ac:dyDescent="0.25">
      <c r="B120" s="43" t="s">
        <v>11</v>
      </c>
      <c r="C120" s="10"/>
    </row>
    <row r="121" spans="2:3" ht="13.5" thickBot="1" x14ac:dyDescent="0.25">
      <c r="B121" s="41"/>
      <c r="C121" s="10"/>
    </row>
    <row r="122" spans="2:3" ht="13.5" thickBot="1" x14ac:dyDescent="0.25">
      <c r="B122" s="41" t="s">
        <v>12</v>
      </c>
      <c r="C122" s="9">
        <f>+C124</f>
        <v>10000</v>
      </c>
    </row>
    <row r="123" spans="2:3" ht="13.5" thickBot="1" x14ac:dyDescent="0.25">
      <c r="B123" s="42" t="s">
        <v>8</v>
      </c>
      <c r="C123" s="10"/>
    </row>
    <row r="124" spans="2:3" ht="26.25" thickBot="1" x14ac:dyDescent="0.25">
      <c r="B124" s="42" t="s">
        <v>53</v>
      </c>
      <c r="C124" s="10">
        <v>10000</v>
      </c>
    </row>
    <row r="125" spans="2:3" ht="13.5" thickBot="1" x14ac:dyDescent="0.25">
      <c r="B125" s="11"/>
      <c r="C125" s="10"/>
    </row>
    <row r="126" spans="2:3" ht="13.5" thickBot="1" x14ac:dyDescent="0.25">
      <c r="B126" s="41" t="s">
        <v>13</v>
      </c>
      <c r="C126" s="9">
        <f>+C116+C122</f>
        <v>11291100</v>
      </c>
    </row>
    <row r="127" spans="2:3" ht="13.5" thickBot="1" x14ac:dyDescent="0.25">
      <c r="B127" s="16"/>
      <c r="C127" s="13"/>
    </row>
    <row r="128" spans="2:3" x14ac:dyDescent="0.2">
      <c r="B128" s="39" t="s">
        <v>23</v>
      </c>
      <c r="C128" s="97"/>
    </row>
    <row r="129" spans="2:3" x14ac:dyDescent="0.2">
      <c r="B129" s="40" t="s">
        <v>24</v>
      </c>
      <c r="C129" s="99"/>
    </row>
    <row r="130" spans="2:3" ht="13.5" thickBot="1" x14ac:dyDescent="0.25">
      <c r="B130" s="20" t="s">
        <v>5</v>
      </c>
      <c r="C130" s="98"/>
    </row>
    <row r="131" spans="2:3" x14ac:dyDescent="0.2">
      <c r="B131" s="94" t="s">
        <v>6</v>
      </c>
      <c r="C131" s="14" t="s">
        <v>1</v>
      </c>
    </row>
    <row r="132" spans="2:3" ht="13.5" thickBot="1" x14ac:dyDescent="0.25">
      <c r="B132" s="95"/>
      <c r="C132" s="15" t="s">
        <v>2</v>
      </c>
    </row>
    <row r="133" spans="2:3" ht="13.5" thickBot="1" x14ac:dyDescent="0.25">
      <c r="B133" s="41" t="s">
        <v>7</v>
      </c>
      <c r="C133" s="9">
        <f>SUM(C135:C137)</f>
        <v>18762800</v>
      </c>
    </row>
    <row r="134" spans="2:3" ht="13.5" thickBot="1" x14ac:dyDescent="0.25">
      <c r="B134" s="42" t="s">
        <v>8</v>
      </c>
      <c r="C134" s="10"/>
    </row>
    <row r="135" spans="2:3" ht="13.5" thickBot="1" x14ac:dyDescent="0.25">
      <c r="B135" s="43" t="s">
        <v>9</v>
      </c>
      <c r="C135" s="10">
        <v>11385900</v>
      </c>
    </row>
    <row r="136" spans="2:3" ht="13.5" thickBot="1" x14ac:dyDescent="0.25">
      <c r="B136" s="43" t="s">
        <v>10</v>
      </c>
      <c r="C136" s="10">
        <v>7376900</v>
      </c>
    </row>
    <row r="137" spans="2:3" ht="13.5" thickBot="1" x14ac:dyDescent="0.25">
      <c r="B137" s="43" t="s">
        <v>11</v>
      </c>
      <c r="C137" s="10"/>
    </row>
    <row r="138" spans="2:3" ht="13.5" thickBot="1" x14ac:dyDescent="0.25">
      <c r="B138" s="41"/>
      <c r="C138" s="10"/>
    </row>
    <row r="139" spans="2:3" ht="13.5" thickBot="1" x14ac:dyDescent="0.25">
      <c r="B139" s="41" t="s">
        <v>12</v>
      </c>
      <c r="C139" s="9">
        <f>+C141</f>
        <v>0</v>
      </c>
    </row>
    <row r="140" spans="2:3" ht="13.5" thickBot="1" x14ac:dyDescent="0.25">
      <c r="B140" s="42" t="s">
        <v>8</v>
      </c>
      <c r="C140" s="10"/>
    </row>
    <row r="141" spans="2:3" ht="13.5" thickBot="1" x14ac:dyDescent="0.25">
      <c r="B141" s="42"/>
      <c r="C141" s="10"/>
    </row>
    <row r="142" spans="2:3" ht="13.5" thickBot="1" x14ac:dyDescent="0.25">
      <c r="B142" s="41" t="s">
        <v>13</v>
      </c>
      <c r="C142" s="9">
        <f>+C133+C139</f>
        <v>18762800</v>
      </c>
    </row>
    <row r="143" spans="2:3" ht="13.5" thickBot="1" x14ac:dyDescent="0.25">
      <c r="B143" s="16"/>
      <c r="C143" s="13"/>
    </row>
    <row r="144" spans="2:3" x14ac:dyDescent="0.2">
      <c r="B144" s="39" t="s">
        <v>58</v>
      </c>
      <c r="C144" s="97"/>
    </row>
    <row r="145" spans="2:3" x14ac:dyDescent="0.2">
      <c r="B145" s="40" t="s">
        <v>25</v>
      </c>
      <c r="C145" s="99"/>
    </row>
    <row r="146" spans="2:3" ht="13.5" thickBot="1" x14ac:dyDescent="0.25">
      <c r="B146" s="20" t="s">
        <v>5</v>
      </c>
      <c r="C146" s="98"/>
    </row>
    <row r="147" spans="2:3" x14ac:dyDescent="0.2">
      <c r="B147" s="94" t="s">
        <v>6</v>
      </c>
      <c r="C147" s="14" t="s">
        <v>1</v>
      </c>
    </row>
    <row r="148" spans="2:3" ht="13.5" thickBot="1" x14ac:dyDescent="0.25">
      <c r="B148" s="95"/>
      <c r="C148" s="15" t="s">
        <v>2</v>
      </c>
    </row>
    <row r="149" spans="2:3" ht="13.5" thickBot="1" x14ac:dyDescent="0.25">
      <c r="B149" s="41" t="s">
        <v>7</v>
      </c>
      <c r="C149" s="9">
        <f>SUM(C151:C153)</f>
        <v>11317200</v>
      </c>
    </row>
    <row r="150" spans="2:3" ht="13.5" thickBot="1" x14ac:dyDescent="0.25">
      <c r="B150" s="42" t="s">
        <v>8</v>
      </c>
      <c r="C150" s="10"/>
    </row>
    <row r="151" spans="2:3" ht="13.5" thickBot="1" x14ac:dyDescent="0.25">
      <c r="B151" s="43" t="s">
        <v>9</v>
      </c>
      <c r="C151" s="10">
        <v>7808200</v>
      </c>
    </row>
    <row r="152" spans="2:3" ht="13.5" thickBot="1" x14ac:dyDescent="0.25">
      <c r="B152" s="43" t="s">
        <v>10</v>
      </c>
      <c r="C152" s="10">
        <v>3509000</v>
      </c>
    </row>
    <row r="153" spans="2:3" ht="13.5" thickBot="1" x14ac:dyDescent="0.25">
      <c r="B153" s="43" t="s">
        <v>11</v>
      </c>
      <c r="C153" s="10"/>
    </row>
    <row r="154" spans="2:3" ht="13.5" thickBot="1" x14ac:dyDescent="0.25">
      <c r="B154" s="41"/>
      <c r="C154" s="10"/>
    </row>
    <row r="155" spans="2:3" ht="13.5" thickBot="1" x14ac:dyDescent="0.25">
      <c r="B155" s="41" t="s">
        <v>12</v>
      </c>
      <c r="C155" s="9">
        <f>+C157</f>
        <v>400000</v>
      </c>
    </row>
    <row r="156" spans="2:3" ht="13.5" thickBot="1" x14ac:dyDescent="0.25">
      <c r="B156" s="42" t="s">
        <v>8</v>
      </c>
      <c r="C156" s="10"/>
    </row>
    <row r="157" spans="2:3" ht="28.5" customHeight="1" thickBot="1" x14ac:dyDescent="0.25">
      <c r="B157" s="42" t="s">
        <v>49</v>
      </c>
      <c r="C157" s="10">
        <v>400000</v>
      </c>
    </row>
    <row r="158" spans="2:3" ht="13.5" thickBot="1" x14ac:dyDescent="0.25">
      <c r="B158" s="11"/>
      <c r="C158" s="9"/>
    </row>
    <row r="159" spans="2:3" ht="13.5" thickBot="1" x14ac:dyDescent="0.25">
      <c r="B159" s="41" t="s">
        <v>13</v>
      </c>
      <c r="C159" s="9">
        <f>+C155+C149</f>
        <v>11717200</v>
      </c>
    </row>
    <row r="160" spans="2:3" x14ac:dyDescent="0.2">
      <c r="B160" s="16"/>
      <c r="C160" s="13"/>
    </row>
    <row r="161" spans="2:3" ht="13.5" thickBot="1" x14ac:dyDescent="0.25">
      <c r="B161" s="16"/>
      <c r="C161" s="13"/>
    </row>
    <row r="162" spans="2:3" x14ac:dyDescent="0.2">
      <c r="B162" s="19" t="s">
        <v>48</v>
      </c>
      <c r="C162" s="97"/>
    </row>
    <row r="163" spans="2:3" ht="13.5" thickBot="1" x14ac:dyDescent="0.25">
      <c r="B163" s="47" t="s">
        <v>0</v>
      </c>
      <c r="C163" s="98"/>
    </row>
    <row r="164" spans="2:3" x14ac:dyDescent="0.2">
      <c r="B164" s="94" t="s">
        <v>14</v>
      </c>
      <c r="C164" s="14" t="s">
        <v>1</v>
      </c>
    </row>
    <row r="165" spans="2:3" ht="13.5" thickBot="1" x14ac:dyDescent="0.25">
      <c r="B165" s="95"/>
      <c r="C165" s="15" t="s">
        <v>2</v>
      </c>
    </row>
    <row r="166" spans="2:3" ht="13.5" thickBot="1" x14ac:dyDescent="0.25">
      <c r="B166" s="41" t="s">
        <v>7</v>
      </c>
      <c r="C166" s="44">
        <f>SUM(C168:C170)</f>
        <v>108211500</v>
      </c>
    </row>
    <row r="167" spans="2:3" ht="13.5" thickBot="1" x14ac:dyDescent="0.25">
      <c r="B167" s="42" t="s">
        <v>8</v>
      </c>
      <c r="C167" s="45"/>
    </row>
    <row r="168" spans="2:3" ht="13.5" thickBot="1" x14ac:dyDescent="0.25">
      <c r="B168" s="43" t="s">
        <v>9</v>
      </c>
      <c r="C168" s="46">
        <f>+C13+C29+C48+C64+C84+C101+C118+C135+C151</f>
        <v>79500000</v>
      </c>
    </row>
    <row r="169" spans="2:3" ht="13.5" thickBot="1" x14ac:dyDescent="0.25">
      <c r="B169" s="43" t="s">
        <v>10</v>
      </c>
      <c r="C169" s="46">
        <f>+C14+C30+C49+C65+C85+C102+C119+C136+C152</f>
        <v>28711500</v>
      </c>
    </row>
    <row r="170" spans="2:3" ht="13.5" thickBot="1" x14ac:dyDescent="0.25">
      <c r="B170" s="43" t="s">
        <v>11</v>
      </c>
      <c r="C170" s="46">
        <f>+C15+C31+C50+C66+C86+C103+C120+C137+C153</f>
        <v>0</v>
      </c>
    </row>
    <row r="171" spans="2:3" ht="13.5" thickBot="1" x14ac:dyDescent="0.25">
      <c r="B171" s="41"/>
      <c r="C171" s="45"/>
    </row>
    <row r="172" spans="2:3" ht="13.5" thickBot="1" x14ac:dyDescent="0.25">
      <c r="B172" s="41" t="s">
        <v>15</v>
      </c>
      <c r="C172" s="46">
        <f>+C17+C33+C52+C68+C88+C105+C122+C139+C155</f>
        <v>52233800</v>
      </c>
    </row>
    <row r="173" spans="2:3" ht="13.5" thickBot="1" x14ac:dyDescent="0.25">
      <c r="B173" s="11"/>
      <c r="C173" s="46"/>
    </row>
    <row r="174" spans="2:3" ht="13.5" thickBot="1" x14ac:dyDescent="0.25">
      <c r="B174" s="41" t="s">
        <v>13</v>
      </c>
      <c r="C174" s="44">
        <f>+C172+C166</f>
        <v>160445300</v>
      </c>
    </row>
    <row r="175" spans="2:3" x14ac:dyDescent="0.2">
      <c r="B175" s="93"/>
      <c r="C175" s="93"/>
    </row>
  </sheetData>
  <mergeCells count="23">
    <mergeCell ref="B147:B148"/>
    <mergeCell ref="C94:C96"/>
    <mergeCell ref="B97:B98"/>
    <mergeCell ref="C111:C113"/>
    <mergeCell ref="B114:B115"/>
    <mergeCell ref="C128:C130"/>
    <mergeCell ref="B131:B132"/>
    <mergeCell ref="B175:C175"/>
    <mergeCell ref="B164:B165"/>
    <mergeCell ref="B2:C2"/>
    <mergeCell ref="B3:C3"/>
    <mergeCell ref="C6:C8"/>
    <mergeCell ref="B9:B10"/>
    <mergeCell ref="C162:C163"/>
    <mergeCell ref="C22:C24"/>
    <mergeCell ref="B25:B26"/>
    <mergeCell ref="C41:C43"/>
    <mergeCell ref="B44:B45"/>
    <mergeCell ref="C57:C59"/>
    <mergeCell ref="B60:B61"/>
    <mergeCell ref="C77:C79"/>
    <mergeCell ref="B80:B81"/>
    <mergeCell ref="C144:C146"/>
  </mergeCells>
  <printOptions horizontalCentered="1"/>
  <pageMargins left="0" right="0" top="0.74803149606299213" bottom="0.39370078740157483" header="0.31496062992125984" footer="0.31496062992125984"/>
  <pageSetup paperSize="9" scale="75" orientation="portrait" r:id="rId1"/>
  <rowBreaks count="2" manualBreakCount="2">
    <brk id="67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0300</vt:lpstr>
      <vt:lpstr>Политики-Програми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cp:lastPrinted>2023-08-03T09:55:42Z</cp:lastPrinted>
  <dcterms:created xsi:type="dcterms:W3CDTF">2020-12-10T12:35:04Z</dcterms:created>
  <dcterms:modified xsi:type="dcterms:W3CDTF">2024-02-14T10:52:59Z</dcterms:modified>
</cp:coreProperties>
</file>