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.dimitrova\deskata\2023\БЮДЖЕТ 2023 - ЗА ВРБ ЗА ПЕЧАТ\БЮДЖЕТ НА МС ЗА ПУБЛИКУВАНЕ НА НАШАТА СТРАНИЦА\"/>
    </mc:Choice>
  </mc:AlternateContent>
  <bookViews>
    <workbookView xWindow="930" yWindow="0" windowWidth="20670" windowHeight="10215"/>
  </bookViews>
  <sheets>
    <sheet name="0300" sheetId="3" r:id="rId1"/>
    <sheet name="Пол-програми" sheetId="1" r:id="rId2"/>
    <sheet name="Програми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4" i="1" l="1"/>
  <c r="C169" i="2" l="1"/>
  <c r="C170" i="2"/>
  <c r="C168" i="2"/>
  <c r="C138" i="2" l="1"/>
  <c r="C121" i="2"/>
  <c r="C67" i="2" l="1"/>
  <c r="C33" i="2" l="1"/>
  <c r="C61" i="2" l="1"/>
  <c r="C155" i="2" l="1"/>
  <c r="C87" i="2"/>
  <c r="C172" i="2" s="1"/>
  <c r="C166" i="2" l="1"/>
  <c r="C149" i="2"/>
  <c r="C159" i="2" s="1"/>
  <c r="D26" i="1" s="1"/>
  <c r="C132" i="2"/>
  <c r="C142" i="2" s="1"/>
  <c r="D25" i="1" s="1"/>
  <c r="C115" i="2"/>
  <c r="C125" i="2" s="1"/>
  <c r="D23" i="1" s="1"/>
  <c r="C98" i="2"/>
  <c r="C107" i="2" s="1"/>
  <c r="D22" i="1" s="1"/>
  <c r="D21" i="1" s="1"/>
  <c r="C81" i="2"/>
  <c r="C91" i="2" s="1"/>
  <c r="D20" i="1" s="1"/>
  <c r="D19" i="1" s="1"/>
  <c r="C74" i="2"/>
  <c r="D18" i="1" s="1"/>
  <c r="D17" i="1" s="1"/>
  <c r="C45" i="2"/>
  <c r="C54" i="2" s="1"/>
  <c r="D16" i="1" s="1"/>
  <c r="D15" i="1" s="1"/>
  <c r="C27" i="2"/>
  <c r="C38" i="2" s="1"/>
  <c r="D14" i="1" s="1"/>
  <c r="C11" i="2"/>
  <c r="C20" i="2" s="1"/>
  <c r="D13" i="1" s="1"/>
  <c r="D12" i="1" l="1"/>
  <c r="C174" i="2"/>
</calcChain>
</file>

<file path=xl/sharedStrings.xml><?xml version="1.0" encoding="utf-8"?>
<sst xmlns="http://schemas.openxmlformats.org/spreadsheetml/2006/main" count="230" uniqueCount="108">
  <si>
    <t>(наименование на бюджетната организация)</t>
  </si>
  <si>
    <t>Разходи по области на политики/функционални области и бюджетни програми</t>
  </si>
  <si>
    <t>Сума</t>
  </si>
  <si>
    <t>(в лева)</t>
  </si>
  <si>
    <t>Бюджетна програма „Администрация“</t>
  </si>
  <si>
    <t>Общо:</t>
  </si>
  <si>
    <t>(наименование)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</si>
  <si>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</si>
  <si>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</si>
  <si>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</si>
  <si>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</si>
  <si>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</si>
  <si>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</si>
  <si>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</si>
  <si>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ІІІ. Общо разходи (I+II)</t>
  </si>
  <si>
    <t>Разходи</t>
  </si>
  <si>
    <t>II. Администрирани разходни параграфи по бюджета - общо</t>
  </si>
  <si>
    <t>Бюджетна програма „Министерски съвет и организация на дейността му“</t>
  </si>
  <si>
    <t>Бюджетна програма „Координация и мониторинг на хоризонтални политики“</t>
  </si>
  <si>
    <t>Бюджетна програма „Координация при управление на средствата от ЕС“</t>
  </si>
  <si>
    <t>Класификационен код на програмата: 0300.03.01</t>
  </si>
  <si>
    <t>Бюджетна програма „Осъществяване на държавната политика на областно ниво“</t>
  </si>
  <si>
    <t>Класификационен код на програмата: 0300.05.01</t>
  </si>
  <si>
    <t>Бюджетна програма „Национален архивен фонд“</t>
  </si>
  <si>
    <t>Класификационен код на програмата: 0300.07.01</t>
  </si>
  <si>
    <t>Бюджетна програма „Други дейности и услуги“</t>
  </si>
  <si>
    <t>Бюджетна програма „Убежище и бежанци“</t>
  </si>
  <si>
    <t>Класификационен код на програмата: 0300.04.01</t>
  </si>
  <si>
    <t>Бюджетна програма „Вероизповедания“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</si>
  <si>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</si>
  <si>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</si>
  <si>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</si>
  <si>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0300.01.02</t>
  </si>
  <si>
    <t>0300.02.00</t>
  </si>
  <si>
    <t>Политика в областта на управлението на средствата от ЕС</t>
  </si>
  <si>
    <t>0300.02.01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</si>
  <si>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</si>
  <si>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</si>
  <si>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</si>
  <si>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0300.04.00</t>
  </si>
  <si>
    <t>Политика в областта на правото на вероизповедание</t>
  </si>
  <si>
    <t>0300.04.01</t>
  </si>
  <si>
    <t>0300.05.00</t>
  </si>
  <si>
    <t>Политика в областта на архивното дело</t>
  </si>
  <si>
    <t>Други бюджетни програми</t>
  </si>
  <si>
    <t>0300.05.01</t>
  </si>
  <si>
    <t>1. Комуникационна стратегия на Република България -  § 10-00 "Издръжка"</t>
  </si>
  <si>
    <t>3. 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 - § 10-00 "Издръжка"</t>
  </si>
  <si>
    <t>4. Обезщетения по Закона за политическа и гражданска реабилитация на репресирани лица - § 42-00 "Текущи трансфери, обезщетения и помощи за домакинствата"</t>
  </si>
  <si>
    <t>Общо разходи по бюджетните програми на МИНИСТЕРСКИЯ СЪВЕТ</t>
  </si>
  <si>
    <t>1. Дневни разходи на граждани на трети страни в процедура по международна закрила - § 42-00 "Текущи трансфери, обезщетения и помощи за домакинствата"</t>
  </si>
  <si>
    <t>1. Субсидии за вероизповеданията, регистрирани по Закона за вероизповеданията - § 45-00 "Субсидии и други текущи трансфери за юридически лица с нестопанска цел"</t>
  </si>
  <si>
    <t>ПОКАЗАТЕЛИ</t>
  </si>
  <si>
    <t>Сума
(в лева)</t>
  </si>
  <si>
    <t>№</t>
  </si>
  <si>
    <t>СУМА</t>
  </si>
  <si>
    <t>(хил. лв.)</t>
  </si>
  <si>
    <t>I.</t>
  </si>
  <si>
    <t>ПРИХОДИ, ПОМОЩИ И ДАРЕНИЯ</t>
  </si>
  <si>
    <t>1.</t>
  </si>
  <si>
    <t>Неданъчни приходи</t>
  </si>
  <si>
    <t>1.1.</t>
  </si>
  <si>
    <t>Държавни такси</t>
  </si>
  <si>
    <t>1.2.</t>
  </si>
  <si>
    <t xml:space="preserve">Приходи и доходи от собственост </t>
  </si>
  <si>
    <t>1.3.</t>
  </si>
  <si>
    <t>Други приходи</t>
  </si>
  <si>
    <t>II.</t>
  </si>
  <si>
    <t xml:space="preserve">РАЗХОДИ                                       </t>
  </si>
  <si>
    <t xml:space="preserve">Текущи разходи                                            </t>
  </si>
  <si>
    <t>в т.ч.</t>
  </si>
  <si>
    <t>Персонал</t>
  </si>
  <si>
    <t>Субсидии и други текущи трансфери</t>
  </si>
  <si>
    <t>1.2.1.</t>
  </si>
  <si>
    <t>Субсидии и други текущи трансфери за юридически лица с нестопанска цел</t>
  </si>
  <si>
    <t>Текущи трансфери, обезщетения и помощи за домакинствата</t>
  </si>
  <si>
    <t>2.</t>
  </si>
  <si>
    <t xml:space="preserve">Капиталови разходи </t>
  </si>
  <si>
    <t>2.1.</t>
  </si>
  <si>
    <t xml:space="preserve">Придобиване на дълготрайни активи и основен ремонт </t>
  </si>
  <si>
    <t>III.</t>
  </si>
  <si>
    <t>БЮДЖЕТНИ ВЗАИМООТНОШЕНИЯ (ТРАНСФЕРИ) - (+/-)</t>
  </si>
  <si>
    <t>Бюджетно взаимоотношение с централния бюджет (+/-)</t>
  </si>
  <si>
    <t>IV.</t>
  </si>
  <si>
    <t>БЮДЖЕТНО САЛДО (І-ІІ+ІІІ)</t>
  </si>
  <si>
    <t>V.</t>
  </si>
  <si>
    <t xml:space="preserve">ОПЕРАЦИИ В ЧАСТТА НА ФИНАНСИРАНЕТО - НЕТО </t>
  </si>
  <si>
    <t>Наименование на областта на политика/бюджетната програма</t>
  </si>
  <si>
    <t>2. Вноска на Република България за участие в Глобалната инициатива „Партньорство за открито управление“ - § 46-00 "Разходи за членски внос и участие в нетърговски организации и дейности"</t>
  </si>
  <si>
    <t>1. Изработване на кадастрални планове по § 4 от ПЗР на Закона за собствеността и ползването на земеделските земи - § 10-00 "Издръжка"</t>
  </si>
  <si>
    <t>1. Държавна награда „Свети Паисий Хилендарски“ - § 42-00 "Текущи трансфери, обезщетения и помощи за домакинствата"</t>
  </si>
  <si>
    <t>1. Извършване на одити и инспекции за пътна безопасност по чл. 36б от Закона за
пътищата, от общините в Република България, посредством процедури за кандидатстване с проекти и предложения пред ДА „БДП“ - § 10-00 "Издръжка"</t>
  </si>
  <si>
    <t>Класификационен код на програмата: 0300.01.01</t>
  </si>
  <si>
    <t>Класификационен код на програмата: 0300.01.02</t>
  </si>
  <si>
    <t>Класификационен код на програмата: 0300.02.01</t>
  </si>
  <si>
    <t>Разпределение на ведомствените и администрираните разходи по бюджетни програми по бюджета на МИНИСТЕРСКИЯ СЪВЕТ за 2023 г.</t>
  </si>
  <si>
    <t>Класификационен код на програмата: 0300.06.00</t>
  </si>
  <si>
    <t>Класификационен код на програмата: 0300.07.02</t>
  </si>
  <si>
    <t>Разпределение на разходите по области на политики и бюджетни програми за 2023 г. на  Министерския съвет</t>
  </si>
  <si>
    <t>1. Максимален размер на ангажиментите за разходи, които могат да бъдат поети през 2023 г.</t>
  </si>
  <si>
    <t>2. Максимален размер на новите задължения за разходи, които могат да бъдат натрупани през 2023 г.</t>
  </si>
  <si>
    <t>БЮДЖЕТ НА МИНИСТЕРСКИЯ СЪВЕТ ЗА 2023 ГОДИНА</t>
  </si>
  <si>
    <t>Класификационен код съгласно РМС № 850/2022 г.</t>
  </si>
  <si>
    <t>0300.06.00</t>
  </si>
  <si>
    <t>0300.07.00</t>
  </si>
  <si>
    <t>0300.07.01</t>
  </si>
  <si>
    <t>0300.07.02</t>
  </si>
  <si>
    <t>2. Провеждане на национален туристически поход „По пътя на Ботевата чета“, Козлодуй – Околчица и честване на Шипченските боеве - § 10-00 "Издръжка"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</si>
</sst>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)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 indent="1"/>
    </xf>
    <xf numFmtId="0" fontId="5" fillId="0" borderId="0" xfId="0" applyFont="1" applyAlignment="1">
      <alignment horizontal="justify" vertical="center"/>
    </xf>
    <xf numFmtId="3" fontId="3" fillId="0" borderId="0" xfId="0" applyNumberFormat="1" applyFont="1"/>
    <xf numFmtId="3" fontId="4" fillId="0" borderId="7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left" vertical="center" wrapText="1"/>
    </xf>
    <xf numFmtId="3" fontId="9" fillId="3" borderId="26" xfId="0" applyNumberFormat="1" applyFont="1" applyFill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3" fontId="11" fillId="0" borderId="18" xfId="0" applyNumberFormat="1" applyFont="1" applyBorder="1" applyAlignment="1">
      <alignment horizontal="righ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3" fontId="9" fillId="3" borderId="18" xfId="0" applyNumberFormat="1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3" fontId="9" fillId="0" borderId="18" xfId="0" applyNumberFormat="1" applyFont="1" applyBorder="1" applyAlignment="1">
      <alignment horizontal="right" vertical="center" wrapText="1"/>
    </xf>
    <xf numFmtId="0" fontId="9" fillId="3" borderId="13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3" fontId="5" fillId="0" borderId="0" xfId="0" applyNumberFormat="1" applyFont="1"/>
    <xf numFmtId="0" fontId="11" fillId="0" borderId="0" xfId="0" applyFont="1"/>
    <xf numFmtId="3" fontId="9" fillId="2" borderId="23" xfId="0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right" wrapText="1" indent="1"/>
    </xf>
    <xf numFmtId="3" fontId="9" fillId="2" borderId="25" xfId="0" applyNumberFormat="1" applyFont="1" applyFill="1" applyBorder="1" applyAlignment="1">
      <alignment horizontal="right" wrapText="1" indent="1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65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2"/>
    </xf>
    <xf numFmtId="165" fontId="1" fillId="0" borderId="4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 indent="3"/>
    </xf>
    <xf numFmtId="0" fontId="1" fillId="0" borderId="6" xfId="0" applyFont="1" applyBorder="1" applyAlignment="1">
      <alignment horizontal="left" vertical="center" indent="2"/>
    </xf>
    <xf numFmtId="165" fontId="1" fillId="0" borderId="6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 inden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horizontal="right" vertical="center" wrapText="1" indent="1"/>
    </xf>
    <xf numFmtId="3" fontId="5" fillId="0" borderId="6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5" fontId="8" fillId="0" borderId="4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wrapText="1"/>
    </xf>
    <xf numFmtId="0" fontId="11" fillId="2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tabSelected="1" zoomScaleNormal="100" workbookViewId="0">
      <selection activeCell="B31" sqref="B31"/>
    </sheetView>
  </sheetViews>
  <sheetFormatPr defaultRowHeight="15.75" x14ac:dyDescent="0.25"/>
  <cols>
    <col min="1" max="1" width="10.28515625" style="1" customWidth="1"/>
    <col min="2" max="2" width="80.42578125" style="1" customWidth="1"/>
    <col min="3" max="3" width="18.7109375" style="1" customWidth="1"/>
    <col min="4" max="16384" width="9.140625" style="1"/>
  </cols>
  <sheetData>
    <row r="3" spans="1:3" x14ac:dyDescent="0.25">
      <c r="B3" s="48" t="s">
        <v>101</v>
      </c>
    </row>
    <row r="4" spans="1:3" ht="16.5" thickBot="1" x14ac:dyDescent="0.3">
      <c r="A4" s="75"/>
      <c r="B4" s="75"/>
      <c r="C4" s="75"/>
    </row>
    <row r="5" spans="1:3" x14ac:dyDescent="0.25">
      <c r="A5" s="76" t="s">
        <v>54</v>
      </c>
      <c r="B5" s="76" t="s">
        <v>52</v>
      </c>
      <c r="C5" s="49" t="s">
        <v>55</v>
      </c>
    </row>
    <row r="6" spans="1:3" ht="16.5" thickBot="1" x14ac:dyDescent="0.3">
      <c r="A6" s="77"/>
      <c r="B6" s="77"/>
      <c r="C6" s="50" t="s">
        <v>56</v>
      </c>
    </row>
    <row r="7" spans="1:3" ht="16.5" thickBot="1" x14ac:dyDescent="0.3">
      <c r="A7" s="51"/>
      <c r="B7" s="52">
        <v>1</v>
      </c>
      <c r="C7" s="51">
        <v>2</v>
      </c>
    </row>
    <row r="8" spans="1:3" ht="16.5" thickBot="1" x14ac:dyDescent="0.3">
      <c r="A8" s="72" t="s">
        <v>57</v>
      </c>
      <c r="B8" s="73" t="s">
        <v>58</v>
      </c>
      <c r="C8" s="74">
        <v>12721.7</v>
      </c>
    </row>
    <row r="9" spans="1:3" ht="16.5" thickBot="1" x14ac:dyDescent="0.3">
      <c r="A9" s="55" t="s">
        <v>59</v>
      </c>
      <c r="B9" s="56" t="s">
        <v>60</v>
      </c>
      <c r="C9" s="54">
        <v>12721.7</v>
      </c>
    </row>
    <row r="10" spans="1:3" ht="16.5" thickBot="1" x14ac:dyDescent="0.3">
      <c r="A10" s="53" t="s">
        <v>61</v>
      </c>
      <c r="B10" s="57" t="s">
        <v>62</v>
      </c>
      <c r="C10" s="54">
        <v>633</v>
      </c>
    </row>
    <row r="11" spans="1:3" ht="16.5" thickBot="1" x14ac:dyDescent="0.3">
      <c r="A11" s="53" t="s">
        <v>63</v>
      </c>
      <c r="B11" s="57" t="s">
        <v>64</v>
      </c>
      <c r="C11" s="54">
        <v>7855.2</v>
      </c>
    </row>
    <row r="12" spans="1:3" ht="16.5" thickBot="1" x14ac:dyDescent="0.3">
      <c r="A12" s="53" t="s">
        <v>65</v>
      </c>
      <c r="B12" s="57" t="s">
        <v>66</v>
      </c>
      <c r="C12" s="54">
        <v>4233.5</v>
      </c>
    </row>
    <row r="13" spans="1:3" ht="16.5" thickBot="1" x14ac:dyDescent="0.3">
      <c r="A13" s="72" t="s">
        <v>67</v>
      </c>
      <c r="B13" s="73" t="s">
        <v>68</v>
      </c>
      <c r="C13" s="74">
        <v>149238.29999999999</v>
      </c>
    </row>
    <row r="14" spans="1:3" ht="16.5" thickBot="1" x14ac:dyDescent="0.3">
      <c r="A14" s="55" t="s">
        <v>59</v>
      </c>
      <c r="B14" s="56" t="s">
        <v>69</v>
      </c>
      <c r="C14" s="54">
        <v>145597.29999999999</v>
      </c>
    </row>
    <row r="15" spans="1:3" ht="16.5" thickBot="1" x14ac:dyDescent="0.3">
      <c r="A15" s="53"/>
      <c r="B15" s="57" t="s">
        <v>70</v>
      </c>
      <c r="C15" s="58"/>
    </row>
    <row r="16" spans="1:3" ht="16.5" thickBot="1" x14ac:dyDescent="0.3">
      <c r="A16" s="53" t="s">
        <v>61</v>
      </c>
      <c r="B16" s="57" t="s">
        <v>71</v>
      </c>
      <c r="C16" s="54">
        <v>75332</v>
      </c>
    </row>
    <row r="17" spans="1:3" ht="16.5" thickBot="1" x14ac:dyDescent="0.3">
      <c r="A17" s="53" t="s">
        <v>63</v>
      </c>
      <c r="B17" s="57" t="s">
        <v>72</v>
      </c>
      <c r="C17" s="54">
        <v>39925.5</v>
      </c>
    </row>
    <row r="18" spans="1:3" ht="21" customHeight="1" thickBot="1" x14ac:dyDescent="0.3">
      <c r="A18" s="53" t="s">
        <v>73</v>
      </c>
      <c r="B18" s="59" t="s">
        <v>74</v>
      </c>
      <c r="C18" s="54">
        <v>39925.5</v>
      </c>
    </row>
    <row r="19" spans="1:3" ht="16.5" thickBot="1" x14ac:dyDescent="0.3">
      <c r="A19" s="53" t="s">
        <v>65</v>
      </c>
      <c r="B19" s="57" t="s">
        <v>75</v>
      </c>
      <c r="C19" s="54">
        <v>444.2</v>
      </c>
    </row>
    <row r="20" spans="1:3" ht="16.5" thickBot="1" x14ac:dyDescent="0.3">
      <c r="A20" s="55" t="s">
        <v>76</v>
      </c>
      <c r="B20" s="56" t="s">
        <v>77</v>
      </c>
      <c r="C20" s="54">
        <v>3641</v>
      </c>
    </row>
    <row r="21" spans="1:3" ht="16.5" thickBot="1" x14ac:dyDescent="0.3">
      <c r="A21" s="53" t="s">
        <v>78</v>
      </c>
      <c r="B21" s="60" t="s">
        <v>79</v>
      </c>
      <c r="C21" s="61">
        <v>3641</v>
      </c>
    </row>
    <row r="22" spans="1:3" ht="16.5" thickBot="1" x14ac:dyDescent="0.3">
      <c r="A22" s="72" t="s">
        <v>80</v>
      </c>
      <c r="B22" s="73" t="s">
        <v>81</v>
      </c>
      <c r="C22" s="74">
        <v>136516.6</v>
      </c>
    </row>
    <row r="23" spans="1:3" ht="16.5" thickBot="1" x14ac:dyDescent="0.3">
      <c r="A23" s="55" t="s">
        <v>59</v>
      </c>
      <c r="B23" s="62" t="s">
        <v>82</v>
      </c>
      <c r="C23" s="54">
        <v>136516.6</v>
      </c>
    </row>
    <row r="24" spans="1:3" ht="16.5" thickBot="1" x14ac:dyDescent="0.3">
      <c r="A24" s="72" t="s">
        <v>83</v>
      </c>
      <c r="B24" s="73" t="s">
        <v>84</v>
      </c>
      <c r="C24" s="74"/>
    </row>
    <row r="25" spans="1:3" ht="16.5" thickBot="1" x14ac:dyDescent="0.3">
      <c r="A25" s="72" t="s">
        <v>85</v>
      </c>
      <c r="B25" s="73" t="s">
        <v>86</v>
      </c>
      <c r="C25" s="74"/>
    </row>
  </sheetData>
  <mergeCells count="3">
    <mergeCell ref="A4:C4"/>
    <mergeCell ref="A5:A6"/>
    <mergeCell ref="B5:B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3"/>
  <sheetViews>
    <sheetView zoomScaleNormal="100" workbookViewId="0">
      <selection activeCell="G31" sqref="G31"/>
    </sheetView>
  </sheetViews>
  <sheetFormatPr defaultColWidth="9.140625" defaultRowHeight="12.75" x14ac:dyDescent="0.2"/>
  <cols>
    <col min="1" max="1" width="9.140625" style="24"/>
    <col min="2" max="2" width="15.85546875" style="24" customWidth="1"/>
    <col min="3" max="3" width="58.42578125" style="24" customWidth="1"/>
    <col min="4" max="4" width="15.140625" style="24" customWidth="1"/>
    <col min="5" max="16384" width="9.140625" style="24"/>
  </cols>
  <sheetData>
    <row r="3" spans="2:4" x14ac:dyDescent="0.2">
      <c r="B3" s="22"/>
      <c r="C3" s="23"/>
      <c r="D3" s="23"/>
    </row>
    <row r="4" spans="2:4" ht="39.75" customHeight="1" x14ac:dyDescent="0.2">
      <c r="B4" s="78" t="s">
        <v>98</v>
      </c>
      <c r="C4" s="78"/>
      <c r="D4" s="78"/>
    </row>
    <row r="5" spans="2:4" x14ac:dyDescent="0.2">
      <c r="B5" s="83"/>
      <c r="C5" s="83"/>
      <c r="D5" s="83"/>
    </row>
    <row r="6" spans="2:4" x14ac:dyDescent="0.2">
      <c r="B6" s="25"/>
    </row>
    <row r="7" spans="2:4" ht="13.5" thickBot="1" x14ac:dyDescent="0.25">
      <c r="B7" s="26"/>
    </row>
    <row r="8" spans="2:4" ht="16.5" customHeight="1" x14ac:dyDescent="0.2">
      <c r="B8" s="84" t="s">
        <v>1</v>
      </c>
      <c r="C8" s="85"/>
      <c r="D8" s="86"/>
    </row>
    <row r="9" spans="2:4" ht="14.25" x14ac:dyDescent="0.2">
      <c r="B9" s="87" t="s">
        <v>102</v>
      </c>
      <c r="C9" s="89" t="s">
        <v>87</v>
      </c>
      <c r="D9" s="27" t="s">
        <v>2</v>
      </c>
    </row>
    <row r="10" spans="2:4" ht="24.75" customHeight="1" thickBot="1" x14ac:dyDescent="0.25">
      <c r="B10" s="88"/>
      <c r="C10" s="90"/>
      <c r="D10" s="28" t="s">
        <v>3</v>
      </c>
    </row>
    <row r="11" spans="2:4" ht="15.75" customHeight="1" thickBot="1" x14ac:dyDescent="0.25">
      <c r="B11" s="94"/>
      <c r="C11" s="95"/>
      <c r="D11" s="96"/>
    </row>
    <row r="12" spans="2:4" ht="28.5" x14ac:dyDescent="0.2">
      <c r="B12" s="29" t="s">
        <v>29</v>
      </c>
      <c r="C12" s="30" t="s">
        <v>30</v>
      </c>
      <c r="D12" s="31">
        <f>+D13+D14</f>
        <v>16899200</v>
      </c>
    </row>
    <row r="13" spans="2:4" ht="30" x14ac:dyDescent="0.2">
      <c r="B13" s="32" t="s">
        <v>31</v>
      </c>
      <c r="C13" s="33" t="s">
        <v>17</v>
      </c>
      <c r="D13" s="34">
        <f>+Програми!C20</f>
        <v>10454300</v>
      </c>
    </row>
    <row r="14" spans="2:4" ht="30" x14ac:dyDescent="0.2">
      <c r="B14" s="32" t="s">
        <v>32</v>
      </c>
      <c r="C14" s="33" t="s">
        <v>18</v>
      </c>
      <c r="D14" s="34">
        <f>+Програми!C38</f>
        <v>6444900</v>
      </c>
    </row>
    <row r="15" spans="2:4" ht="28.5" x14ac:dyDescent="0.2">
      <c r="B15" s="35" t="s">
        <v>33</v>
      </c>
      <c r="C15" s="36" t="s">
        <v>34</v>
      </c>
      <c r="D15" s="37">
        <f>+D16</f>
        <v>559700</v>
      </c>
    </row>
    <row r="16" spans="2:4" ht="30" x14ac:dyDescent="0.2">
      <c r="B16" s="38" t="s">
        <v>35</v>
      </c>
      <c r="C16" s="33" t="s">
        <v>19</v>
      </c>
      <c r="D16" s="34">
        <f>+Програми!C54</f>
        <v>559700</v>
      </c>
    </row>
    <row r="17" spans="2:8" ht="30" customHeight="1" x14ac:dyDescent="0.2">
      <c r="B17" s="32" t="s">
        <v>36</v>
      </c>
      <c r="C17" s="39" t="s">
        <v>37</v>
      </c>
      <c r="D17" s="40">
        <f>+D18</f>
        <v>38312400</v>
      </c>
    </row>
    <row r="18" spans="2:8" ht="30" x14ac:dyDescent="0.2">
      <c r="B18" s="38" t="s">
        <v>38</v>
      </c>
      <c r="C18" s="33" t="s">
        <v>21</v>
      </c>
      <c r="D18" s="34">
        <f>+Програми!C74</f>
        <v>38312400</v>
      </c>
    </row>
    <row r="19" spans="2:8" ht="14.25" x14ac:dyDescent="0.2">
      <c r="B19" s="35" t="s">
        <v>39</v>
      </c>
      <c r="C19" s="41" t="s">
        <v>40</v>
      </c>
      <c r="D19" s="37">
        <f>+D20</f>
        <v>40253500</v>
      </c>
    </row>
    <row r="20" spans="2:8" ht="15" x14ac:dyDescent="0.2">
      <c r="B20" s="38" t="s">
        <v>41</v>
      </c>
      <c r="C20" s="33" t="s">
        <v>28</v>
      </c>
      <c r="D20" s="34">
        <f>+Програми!C91</f>
        <v>40253500</v>
      </c>
    </row>
    <row r="21" spans="2:8" ht="14.25" x14ac:dyDescent="0.2">
      <c r="B21" s="35" t="s">
        <v>42</v>
      </c>
      <c r="C21" s="36" t="s">
        <v>43</v>
      </c>
      <c r="D21" s="37">
        <f>+D22</f>
        <v>9620500</v>
      </c>
    </row>
    <row r="22" spans="2:8" ht="15" x14ac:dyDescent="0.2">
      <c r="B22" s="38" t="s">
        <v>45</v>
      </c>
      <c r="C22" s="33" t="s">
        <v>23</v>
      </c>
      <c r="D22" s="34">
        <f>+Програми!C107</f>
        <v>9620500</v>
      </c>
    </row>
    <row r="23" spans="2:8" ht="14.25" x14ac:dyDescent="0.2">
      <c r="B23" s="35" t="s">
        <v>103</v>
      </c>
      <c r="C23" s="36" t="s">
        <v>4</v>
      </c>
      <c r="D23" s="37">
        <f>+Програми!C125</f>
        <v>13308700</v>
      </c>
    </row>
    <row r="24" spans="2:8" ht="14.25" x14ac:dyDescent="0.2">
      <c r="B24" s="35" t="s">
        <v>104</v>
      </c>
      <c r="C24" s="36" t="s">
        <v>44</v>
      </c>
      <c r="D24" s="37">
        <f>+D25+D26</f>
        <v>30284300</v>
      </c>
    </row>
    <row r="25" spans="2:8" ht="15" x14ac:dyDescent="0.2">
      <c r="B25" s="38" t="s">
        <v>105</v>
      </c>
      <c r="C25" s="33" t="s">
        <v>25</v>
      </c>
      <c r="D25" s="34">
        <f>+Програми!C142</f>
        <v>18308000</v>
      </c>
    </row>
    <row r="26" spans="2:8" ht="15" x14ac:dyDescent="0.2">
      <c r="B26" s="38" t="s">
        <v>106</v>
      </c>
      <c r="C26" s="33" t="s">
        <v>26</v>
      </c>
      <c r="D26" s="34">
        <f>+Програми!C159</f>
        <v>11976300</v>
      </c>
    </row>
    <row r="27" spans="2:8" ht="15" x14ac:dyDescent="0.2">
      <c r="B27" s="42"/>
      <c r="C27" s="33"/>
      <c r="D27" s="34"/>
    </row>
    <row r="28" spans="2:8" ht="14.25" x14ac:dyDescent="0.2">
      <c r="B28" s="35"/>
      <c r="C28" s="36" t="s">
        <v>5</v>
      </c>
      <c r="D28" s="37">
        <f>+D12+D15+D17+D19+D21+D23+D24</f>
        <v>149238300</v>
      </c>
      <c r="G28" s="43"/>
      <c r="H28" s="43"/>
    </row>
    <row r="29" spans="2:8" ht="15.75" thickBot="1" x14ac:dyDescent="0.3">
      <c r="B29" s="44"/>
      <c r="C29" s="44"/>
      <c r="D29" s="44"/>
    </row>
    <row r="30" spans="2:8" ht="29.25" thickBot="1" x14ac:dyDescent="0.25">
      <c r="B30" s="79" t="s">
        <v>52</v>
      </c>
      <c r="C30" s="80"/>
      <c r="D30" s="45" t="s">
        <v>53</v>
      </c>
    </row>
    <row r="31" spans="2:8" ht="32.450000000000003" customHeight="1" thickBot="1" x14ac:dyDescent="0.25">
      <c r="B31" s="81" t="s">
        <v>99</v>
      </c>
      <c r="C31" s="82"/>
      <c r="D31" s="46">
        <v>69890200</v>
      </c>
    </row>
    <row r="32" spans="2:8" ht="15.75" customHeight="1" thickBot="1" x14ac:dyDescent="0.3">
      <c r="B32" s="91"/>
      <c r="C32" s="92"/>
      <c r="D32" s="93"/>
    </row>
    <row r="33" spans="2:4" ht="31.9" customHeight="1" thickBot="1" x14ac:dyDescent="0.25">
      <c r="B33" s="81" t="s">
        <v>100</v>
      </c>
      <c r="C33" s="82"/>
      <c r="D33" s="47">
        <v>88874400</v>
      </c>
    </row>
  </sheetData>
  <mergeCells count="10">
    <mergeCell ref="B4:D4"/>
    <mergeCell ref="B30:C30"/>
    <mergeCell ref="B31:C31"/>
    <mergeCell ref="B33:C33"/>
    <mergeCell ref="B5:D5"/>
    <mergeCell ref="B8:D8"/>
    <mergeCell ref="B9:B10"/>
    <mergeCell ref="C9:C10"/>
    <mergeCell ref="B32:D32"/>
    <mergeCell ref="B11:D1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5"/>
  <sheetViews>
    <sheetView zoomScale="110" zoomScaleNormal="110" workbookViewId="0">
      <selection activeCell="J166" sqref="J166"/>
    </sheetView>
  </sheetViews>
  <sheetFormatPr defaultColWidth="9.140625" defaultRowHeight="12.75" x14ac:dyDescent="0.2"/>
  <cols>
    <col min="1" max="1" width="9.140625" style="5"/>
    <col min="2" max="2" width="73.85546875" style="5" customWidth="1"/>
    <col min="3" max="3" width="14.85546875" style="5" customWidth="1"/>
    <col min="4" max="16384" width="9.140625" style="5"/>
  </cols>
  <sheetData>
    <row r="1" spans="2:4" ht="15.75" x14ac:dyDescent="0.25">
      <c r="B1" s="2"/>
      <c r="C1" s="3"/>
      <c r="D1" s="4"/>
    </row>
    <row r="2" spans="2:4" ht="65.25" customHeight="1" x14ac:dyDescent="0.2">
      <c r="B2" s="78" t="s">
        <v>95</v>
      </c>
      <c r="C2" s="78"/>
      <c r="D2" s="6"/>
    </row>
    <row r="3" spans="2:4" x14ac:dyDescent="0.2">
      <c r="B3" s="83"/>
      <c r="C3" s="83"/>
      <c r="D3" s="7"/>
    </row>
    <row r="5" spans="2:4" ht="13.5" thickBot="1" x14ac:dyDescent="0.25"/>
    <row r="6" spans="2:4" x14ac:dyDescent="0.2">
      <c r="B6" s="63" t="s">
        <v>92</v>
      </c>
      <c r="C6" s="98"/>
    </row>
    <row r="7" spans="2:4" x14ac:dyDescent="0.2">
      <c r="B7" s="64" t="s">
        <v>17</v>
      </c>
      <c r="C7" s="100"/>
    </row>
    <row r="8" spans="2:4" ht="13.5" thickBot="1" x14ac:dyDescent="0.25">
      <c r="B8" s="21" t="s">
        <v>6</v>
      </c>
      <c r="C8" s="99"/>
    </row>
    <row r="9" spans="2:4" x14ac:dyDescent="0.2">
      <c r="B9" s="98" t="s">
        <v>7</v>
      </c>
      <c r="C9" s="8" t="s">
        <v>2</v>
      </c>
    </row>
    <row r="10" spans="2:4" ht="13.5" thickBot="1" x14ac:dyDescent="0.25">
      <c r="B10" s="99"/>
      <c r="C10" s="9" t="s">
        <v>3</v>
      </c>
    </row>
    <row r="11" spans="2:4" ht="13.5" thickBot="1" x14ac:dyDescent="0.25">
      <c r="B11" s="65" t="s">
        <v>8</v>
      </c>
      <c r="C11" s="10">
        <f>SUM(C13:C15)</f>
        <v>10454300</v>
      </c>
    </row>
    <row r="12" spans="2:4" ht="13.5" thickBot="1" x14ac:dyDescent="0.25">
      <c r="B12" s="66" t="s">
        <v>9</v>
      </c>
      <c r="C12" s="11"/>
    </row>
    <row r="13" spans="2:4" ht="13.5" thickBot="1" x14ac:dyDescent="0.25">
      <c r="B13" s="67" t="s">
        <v>10</v>
      </c>
      <c r="C13" s="11">
        <v>9519300</v>
      </c>
    </row>
    <row r="14" spans="2:4" ht="13.5" thickBot="1" x14ac:dyDescent="0.25">
      <c r="B14" s="67" t="s">
        <v>11</v>
      </c>
      <c r="C14" s="11">
        <v>935000</v>
      </c>
    </row>
    <row r="15" spans="2:4" ht="13.5" thickBot="1" x14ac:dyDescent="0.25">
      <c r="B15" s="67" t="s">
        <v>12</v>
      </c>
      <c r="C15" s="11"/>
    </row>
    <row r="16" spans="2:4" ht="13.5" thickBot="1" x14ac:dyDescent="0.25">
      <c r="B16" s="65"/>
      <c r="C16" s="11"/>
    </row>
    <row r="17" spans="2:3" ht="13.5" thickBot="1" x14ac:dyDescent="0.25">
      <c r="B17" s="65" t="s">
        <v>13</v>
      </c>
      <c r="C17" s="10"/>
    </row>
    <row r="18" spans="2:3" ht="13.5" thickBot="1" x14ac:dyDescent="0.25">
      <c r="B18" s="66" t="s">
        <v>9</v>
      </c>
      <c r="C18" s="11"/>
    </row>
    <row r="19" spans="2:3" ht="13.5" thickBot="1" x14ac:dyDescent="0.25">
      <c r="B19" s="12"/>
      <c r="C19" s="10"/>
    </row>
    <row r="20" spans="2:3" ht="13.5" thickBot="1" x14ac:dyDescent="0.25">
      <c r="B20" s="65" t="s">
        <v>14</v>
      </c>
      <c r="C20" s="10">
        <f>+C11+C17</f>
        <v>10454300</v>
      </c>
    </row>
    <row r="21" spans="2:3" ht="13.5" thickBot="1" x14ac:dyDescent="0.25">
      <c r="B21" s="13"/>
      <c r="C21" s="14"/>
    </row>
    <row r="22" spans="2:3" x14ac:dyDescent="0.2">
      <c r="B22" s="63" t="s">
        <v>93</v>
      </c>
      <c r="C22" s="101"/>
    </row>
    <row r="23" spans="2:3" x14ac:dyDescent="0.2">
      <c r="B23" s="64" t="s">
        <v>18</v>
      </c>
      <c r="C23" s="103"/>
    </row>
    <row r="24" spans="2:3" ht="13.5" thickBot="1" x14ac:dyDescent="0.25">
      <c r="B24" s="21" t="s">
        <v>6</v>
      </c>
      <c r="C24" s="102"/>
    </row>
    <row r="25" spans="2:3" x14ac:dyDescent="0.2">
      <c r="B25" s="98" t="s">
        <v>7</v>
      </c>
      <c r="C25" s="15" t="s">
        <v>2</v>
      </c>
    </row>
    <row r="26" spans="2:3" ht="13.5" thickBot="1" x14ac:dyDescent="0.25">
      <c r="B26" s="99"/>
      <c r="C26" s="16" t="s">
        <v>3</v>
      </c>
    </row>
    <row r="27" spans="2:3" ht="13.5" thickBot="1" x14ac:dyDescent="0.25">
      <c r="B27" s="65" t="s">
        <v>8</v>
      </c>
      <c r="C27" s="10">
        <f>SUM(C29:C31)</f>
        <v>5454900</v>
      </c>
    </row>
    <row r="28" spans="2:3" ht="13.5" thickBot="1" x14ac:dyDescent="0.25">
      <c r="B28" s="66" t="s">
        <v>9</v>
      </c>
      <c r="C28" s="11"/>
    </row>
    <row r="29" spans="2:3" ht="13.5" thickBot="1" x14ac:dyDescent="0.25">
      <c r="B29" s="67" t="s">
        <v>10</v>
      </c>
      <c r="C29" s="11">
        <v>4799900</v>
      </c>
    </row>
    <row r="30" spans="2:3" ht="13.5" thickBot="1" x14ac:dyDescent="0.25">
      <c r="B30" s="67" t="s">
        <v>11</v>
      </c>
      <c r="C30" s="11">
        <v>655000</v>
      </c>
    </row>
    <row r="31" spans="2:3" ht="13.5" thickBot="1" x14ac:dyDescent="0.25">
      <c r="B31" s="67" t="s">
        <v>12</v>
      </c>
      <c r="C31" s="11"/>
    </row>
    <row r="32" spans="2:3" ht="13.5" thickBot="1" x14ac:dyDescent="0.25">
      <c r="B32" s="65"/>
      <c r="C32" s="11"/>
    </row>
    <row r="33" spans="2:3" ht="13.5" thickBot="1" x14ac:dyDescent="0.25">
      <c r="B33" s="65" t="s">
        <v>13</v>
      </c>
      <c r="C33" s="10">
        <f>+C35+C36</f>
        <v>990000</v>
      </c>
    </row>
    <row r="34" spans="2:3" ht="13.5" thickBot="1" x14ac:dyDescent="0.25">
      <c r="B34" s="66" t="s">
        <v>9</v>
      </c>
      <c r="C34" s="11"/>
    </row>
    <row r="35" spans="2:3" ht="15.75" customHeight="1" thickBot="1" x14ac:dyDescent="0.25">
      <c r="B35" s="66" t="s">
        <v>46</v>
      </c>
      <c r="C35" s="11">
        <v>900000</v>
      </c>
    </row>
    <row r="36" spans="2:3" ht="43.5" customHeight="1" thickBot="1" x14ac:dyDescent="0.25">
      <c r="B36" s="66" t="s">
        <v>88</v>
      </c>
      <c r="C36" s="11">
        <v>90000</v>
      </c>
    </row>
    <row r="37" spans="2:3" ht="13.5" thickBot="1" x14ac:dyDescent="0.25">
      <c r="B37" s="12"/>
      <c r="C37" s="10"/>
    </row>
    <row r="38" spans="2:3" ht="13.5" thickBot="1" x14ac:dyDescent="0.25">
      <c r="B38" s="65" t="s">
        <v>14</v>
      </c>
      <c r="C38" s="10">
        <f>+C33+C27</f>
        <v>6444900</v>
      </c>
    </row>
    <row r="39" spans="2:3" ht="13.5" thickBot="1" x14ac:dyDescent="0.25">
      <c r="B39" s="17"/>
      <c r="C39" s="14"/>
    </row>
    <row r="40" spans="2:3" x14ac:dyDescent="0.2">
      <c r="B40" s="63" t="s">
        <v>94</v>
      </c>
      <c r="C40" s="101"/>
    </row>
    <row r="41" spans="2:3" ht="13.5" customHeight="1" x14ac:dyDescent="0.2">
      <c r="B41" s="64" t="s">
        <v>19</v>
      </c>
      <c r="C41" s="103"/>
    </row>
    <row r="42" spans="2:3" ht="13.5" thickBot="1" x14ac:dyDescent="0.25">
      <c r="B42" s="21" t="s">
        <v>6</v>
      </c>
      <c r="C42" s="102"/>
    </row>
    <row r="43" spans="2:3" x14ac:dyDescent="0.2">
      <c r="B43" s="98" t="s">
        <v>7</v>
      </c>
      <c r="C43" s="15" t="s">
        <v>2</v>
      </c>
    </row>
    <row r="44" spans="2:3" ht="13.5" thickBot="1" x14ac:dyDescent="0.25">
      <c r="B44" s="99"/>
      <c r="C44" s="16" t="s">
        <v>3</v>
      </c>
    </row>
    <row r="45" spans="2:3" ht="13.5" thickBot="1" x14ac:dyDescent="0.25">
      <c r="B45" s="65" t="s">
        <v>8</v>
      </c>
      <c r="C45" s="10">
        <f>SUM(C47:C49)</f>
        <v>559700</v>
      </c>
    </row>
    <row r="46" spans="2:3" ht="13.5" thickBot="1" x14ac:dyDescent="0.25">
      <c r="B46" s="66" t="s">
        <v>9</v>
      </c>
      <c r="C46" s="11"/>
    </row>
    <row r="47" spans="2:3" ht="13.5" thickBot="1" x14ac:dyDescent="0.25">
      <c r="B47" s="67" t="s">
        <v>10</v>
      </c>
      <c r="C47" s="11">
        <v>494700</v>
      </c>
    </row>
    <row r="48" spans="2:3" ht="13.5" thickBot="1" x14ac:dyDescent="0.25">
      <c r="B48" s="67" t="s">
        <v>11</v>
      </c>
      <c r="C48" s="11">
        <v>65000</v>
      </c>
    </row>
    <row r="49" spans="2:3" ht="13.5" thickBot="1" x14ac:dyDescent="0.25">
      <c r="B49" s="67" t="s">
        <v>12</v>
      </c>
      <c r="C49" s="11"/>
    </row>
    <row r="50" spans="2:3" ht="13.5" thickBot="1" x14ac:dyDescent="0.25">
      <c r="B50" s="65"/>
      <c r="C50" s="11"/>
    </row>
    <row r="51" spans="2:3" ht="13.5" thickBot="1" x14ac:dyDescent="0.25">
      <c r="B51" s="65" t="s">
        <v>13</v>
      </c>
      <c r="C51" s="10"/>
    </row>
    <row r="52" spans="2:3" ht="13.5" thickBot="1" x14ac:dyDescent="0.25">
      <c r="B52" s="66" t="s">
        <v>9</v>
      </c>
      <c r="C52" s="11"/>
    </row>
    <row r="53" spans="2:3" ht="13.5" thickBot="1" x14ac:dyDescent="0.25">
      <c r="B53" s="12"/>
      <c r="C53" s="11"/>
    </row>
    <row r="54" spans="2:3" ht="13.5" thickBot="1" x14ac:dyDescent="0.25">
      <c r="B54" s="65" t="s">
        <v>14</v>
      </c>
      <c r="C54" s="10">
        <f>+C45+C51</f>
        <v>559700</v>
      </c>
    </row>
    <row r="55" spans="2:3" ht="13.5" thickBot="1" x14ac:dyDescent="0.25">
      <c r="B55" s="17"/>
      <c r="C55" s="14"/>
    </row>
    <row r="56" spans="2:3" x14ac:dyDescent="0.2">
      <c r="B56" s="63" t="s">
        <v>20</v>
      </c>
      <c r="C56" s="101"/>
    </row>
    <row r="57" spans="2:3" ht="25.5" customHeight="1" x14ac:dyDescent="0.2">
      <c r="B57" s="64" t="s">
        <v>21</v>
      </c>
      <c r="C57" s="103"/>
    </row>
    <row r="58" spans="2:3" ht="13.5" thickBot="1" x14ac:dyDescent="0.25">
      <c r="B58" s="21" t="s">
        <v>6</v>
      </c>
      <c r="C58" s="102"/>
    </row>
    <row r="59" spans="2:3" x14ac:dyDescent="0.2">
      <c r="B59" s="98" t="s">
        <v>7</v>
      </c>
      <c r="C59" s="15" t="s">
        <v>2</v>
      </c>
    </row>
    <row r="60" spans="2:3" ht="13.5" thickBot="1" x14ac:dyDescent="0.25">
      <c r="B60" s="99"/>
      <c r="C60" s="16" t="s">
        <v>3</v>
      </c>
    </row>
    <row r="61" spans="2:3" ht="13.5" thickBot="1" x14ac:dyDescent="0.25">
      <c r="B61" s="65" t="s">
        <v>8</v>
      </c>
      <c r="C61" s="10">
        <f>SUM(C63:C65)</f>
        <v>36682700</v>
      </c>
    </row>
    <row r="62" spans="2:3" ht="13.5" thickBot="1" x14ac:dyDescent="0.25">
      <c r="B62" s="66" t="s">
        <v>9</v>
      </c>
      <c r="C62" s="11"/>
    </row>
    <row r="63" spans="2:3" ht="13.5" thickBot="1" x14ac:dyDescent="0.25">
      <c r="B63" s="67" t="s">
        <v>10</v>
      </c>
      <c r="C63" s="11">
        <v>25895300</v>
      </c>
    </row>
    <row r="64" spans="2:3" ht="13.5" thickBot="1" x14ac:dyDescent="0.25">
      <c r="B64" s="67" t="s">
        <v>11</v>
      </c>
      <c r="C64" s="11">
        <v>10323900</v>
      </c>
    </row>
    <row r="65" spans="2:3" ht="13.5" thickBot="1" x14ac:dyDescent="0.25">
      <c r="B65" s="67" t="s">
        <v>12</v>
      </c>
      <c r="C65" s="11">
        <v>463500</v>
      </c>
    </row>
    <row r="66" spans="2:3" ht="13.5" thickBot="1" x14ac:dyDescent="0.25">
      <c r="B66" s="65"/>
      <c r="C66" s="11"/>
    </row>
    <row r="67" spans="2:3" ht="13.5" thickBot="1" x14ac:dyDescent="0.25">
      <c r="B67" s="65" t="s">
        <v>13</v>
      </c>
      <c r="C67" s="10">
        <f>SUM(C69:C72)</f>
        <v>1629700</v>
      </c>
    </row>
    <row r="68" spans="2:3" ht="13.5" thickBot="1" x14ac:dyDescent="0.25">
      <c r="B68" s="66" t="s">
        <v>9</v>
      </c>
      <c r="C68" s="11"/>
    </row>
    <row r="69" spans="2:3" ht="26.25" thickBot="1" x14ac:dyDescent="0.25">
      <c r="B69" s="66" t="s">
        <v>89</v>
      </c>
      <c r="C69" s="11">
        <v>500000</v>
      </c>
    </row>
    <row r="70" spans="2:3" ht="33" customHeight="1" thickBot="1" x14ac:dyDescent="0.25">
      <c r="B70" s="66" t="s">
        <v>107</v>
      </c>
      <c r="C70" s="11">
        <v>165000</v>
      </c>
    </row>
    <row r="71" spans="2:3" ht="43.5" customHeight="1" thickBot="1" x14ac:dyDescent="0.25">
      <c r="B71" s="66" t="s">
        <v>47</v>
      </c>
      <c r="C71" s="11">
        <v>930500</v>
      </c>
    </row>
    <row r="72" spans="2:3" ht="39" thickBot="1" x14ac:dyDescent="0.25">
      <c r="B72" s="66" t="s">
        <v>48</v>
      </c>
      <c r="C72" s="11">
        <v>34200</v>
      </c>
    </row>
    <row r="73" spans="2:3" ht="13.5" thickBot="1" x14ac:dyDescent="0.25">
      <c r="B73" s="12"/>
      <c r="C73" s="10"/>
    </row>
    <row r="74" spans="2:3" ht="13.5" thickBot="1" x14ac:dyDescent="0.25">
      <c r="B74" s="65" t="s">
        <v>14</v>
      </c>
      <c r="C74" s="10">
        <f>+C67+C61</f>
        <v>38312400</v>
      </c>
    </row>
    <row r="75" spans="2:3" ht="13.5" thickBot="1" x14ac:dyDescent="0.25">
      <c r="B75" s="17"/>
      <c r="C75" s="14"/>
    </row>
    <row r="76" spans="2:3" x14ac:dyDescent="0.2">
      <c r="B76" s="63" t="s">
        <v>27</v>
      </c>
      <c r="C76" s="101"/>
    </row>
    <row r="77" spans="2:3" x14ac:dyDescent="0.2">
      <c r="B77" s="64" t="s">
        <v>28</v>
      </c>
      <c r="C77" s="103"/>
    </row>
    <row r="78" spans="2:3" ht="13.5" thickBot="1" x14ac:dyDescent="0.25">
      <c r="B78" s="21" t="s">
        <v>6</v>
      </c>
      <c r="C78" s="102"/>
    </row>
    <row r="79" spans="2:3" x14ac:dyDescent="0.2">
      <c r="B79" s="98" t="s">
        <v>7</v>
      </c>
      <c r="C79" s="15" t="s">
        <v>2</v>
      </c>
    </row>
    <row r="80" spans="2:3" ht="13.5" thickBot="1" x14ac:dyDescent="0.25">
      <c r="B80" s="99"/>
      <c r="C80" s="16" t="s">
        <v>3</v>
      </c>
    </row>
    <row r="81" spans="2:3" ht="13.5" thickBot="1" x14ac:dyDescent="0.25">
      <c r="B81" s="65" t="s">
        <v>8</v>
      </c>
      <c r="C81" s="10">
        <f>SUM(C83:C85)</f>
        <v>328000</v>
      </c>
    </row>
    <row r="82" spans="2:3" ht="13.5" thickBot="1" x14ac:dyDescent="0.25">
      <c r="B82" s="66" t="s">
        <v>9</v>
      </c>
      <c r="C82" s="11"/>
    </row>
    <row r="83" spans="2:3" ht="13.5" thickBot="1" x14ac:dyDescent="0.25">
      <c r="B83" s="67" t="s">
        <v>10</v>
      </c>
      <c r="C83" s="11">
        <v>301000</v>
      </c>
    </row>
    <row r="84" spans="2:3" ht="13.5" thickBot="1" x14ac:dyDescent="0.25">
      <c r="B84" s="67" t="s">
        <v>11</v>
      </c>
      <c r="C84" s="11">
        <v>27000</v>
      </c>
    </row>
    <row r="85" spans="2:3" ht="13.5" thickBot="1" x14ac:dyDescent="0.25">
      <c r="B85" s="67" t="s">
        <v>12</v>
      </c>
      <c r="C85" s="11"/>
    </row>
    <row r="86" spans="2:3" ht="13.5" thickBot="1" x14ac:dyDescent="0.25">
      <c r="B86" s="65"/>
      <c r="C86" s="11"/>
    </row>
    <row r="87" spans="2:3" ht="13.5" thickBot="1" x14ac:dyDescent="0.25">
      <c r="B87" s="65" t="s">
        <v>13</v>
      </c>
      <c r="C87" s="10">
        <f>+C89</f>
        <v>39925500</v>
      </c>
    </row>
    <row r="88" spans="2:3" ht="13.5" thickBot="1" x14ac:dyDescent="0.25">
      <c r="B88" s="66" t="s">
        <v>9</v>
      </c>
      <c r="C88" s="11"/>
    </row>
    <row r="89" spans="2:3" ht="42" customHeight="1" thickBot="1" x14ac:dyDescent="0.25">
      <c r="B89" s="66" t="s">
        <v>51</v>
      </c>
      <c r="C89" s="11">
        <v>39925500</v>
      </c>
    </row>
    <row r="90" spans="2:3" ht="13.5" thickBot="1" x14ac:dyDescent="0.25">
      <c r="B90" s="12"/>
      <c r="C90" s="11"/>
    </row>
    <row r="91" spans="2:3" ht="13.5" thickBot="1" x14ac:dyDescent="0.25">
      <c r="B91" s="65" t="s">
        <v>14</v>
      </c>
      <c r="C91" s="10">
        <f>+C81+C87</f>
        <v>40253500</v>
      </c>
    </row>
    <row r="92" spans="2:3" ht="13.5" thickBot="1" x14ac:dyDescent="0.25">
      <c r="B92" s="17"/>
      <c r="C92" s="14"/>
    </row>
    <row r="93" spans="2:3" x14ac:dyDescent="0.2">
      <c r="B93" s="63" t="s">
        <v>22</v>
      </c>
      <c r="C93" s="101"/>
    </row>
    <row r="94" spans="2:3" x14ac:dyDescent="0.2">
      <c r="B94" s="64" t="s">
        <v>23</v>
      </c>
      <c r="C94" s="103"/>
    </row>
    <row r="95" spans="2:3" ht="13.5" thickBot="1" x14ac:dyDescent="0.25">
      <c r="B95" s="21" t="s">
        <v>6</v>
      </c>
      <c r="C95" s="102"/>
    </row>
    <row r="96" spans="2:3" x14ac:dyDescent="0.2">
      <c r="B96" s="98" t="s">
        <v>7</v>
      </c>
      <c r="C96" s="15" t="s">
        <v>2</v>
      </c>
    </row>
    <row r="97" spans="2:3" ht="13.5" thickBot="1" x14ac:dyDescent="0.25">
      <c r="B97" s="99"/>
      <c r="C97" s="16" t="s">
        <v>3</v>
      </c>
    </row>
    <row r="98" spans="2:3" ht="13.5" thickBot="1" x14ac:dyDescent="0.25">
      <c r="B98" s="65" t="s">
        <v>8</v>
      </c>
      <c r="C98" s="10">
        <f>SUM(C100:C102)</f>
        <v>9620500</v>
      </c>
    </row>
    <row r="99" spans="2:3" ht="13.5" thickBot="1" x14ac:dyDescent="0.25">
      <c r="B99" s="66" t="s">
        <v>9</v>
      </c>
      <c r="C99" s="11"/>
    </row>
    <row r="100" spans="2:3" ht="13.5" thickBot="1" x14ac:dyDescent="0.25">
      <c r="B100" s="67" t="s">
        <v>10</v>
      </c>
      <c r="C100" s="11">
        <v>7785500</v>
      </c>
    </row>
    <row r="101" spans="2:3" ht="13.5" thickBot="1" x14ac:dyDescent="0.25">
      <c r="B101" s="67" t="s">
        <v>11</v>
      </c>
      <c r="C101" s="11">
        <v>1410000</v>
      </c>
    </row>
    <row r="102" spans="2:3" ht="13.5" thickBot="1" x14ac:dyDescent="0.25">
      <c r="B102" s="67" t="s">
        <v>12</v>
      </c>
      <c r="C102" s="11">
        <v>425000</v>
      </c>
    </row>
    <row r="103" spans="2:3" ht="13.5" thickBot="1" x14ac:dyDescent="0.25">
      <c r="B103" s="65"/>
      <c r="C103" s="11"/>
    </row>
    <row r="104" spans="2:3" ht="13.5" thickBot="1" x14ac:dyDescent="0.25">
      <c r="B104" s="65" t="s">
        <v>13</v>
      </c>
      <c r="C104" s="10"/>
    </row>
    <row r="105" spans="2:3" ht="13.5" thickBot="1" x14ac:dyDescent="0.25">
      <c r="B105" s="66" t="s">
        <v>9</v>
      </c>
      <c r="C105" s="11"/>
    </row>
    <row r="106" spans="2:3" ht="13.5" thickBot="1" x14ac:dyDescent="0.25">
      <c r="B106" s="12"/>
      <c r="C106" s="11"/>
    </row>
    <row r="107" spans="2:3" ht="13.5" thickBot="1" x14ac:dyDescent="0.25">
      <c r="B107" s="65" t="s">
        <v>14</v>
      </c>
      <c r="C107" s="10">
        <f>+C98+C104</f>
        <v>9620500</v>
      </c>
    </row>
    <row r="108" spans="2:3" x14ac:dyDescent="0.2">
      <c r="B108" s="18"/>
      <c r="C108" s="19"/>
    </row>
    <row r="109" spans="2:3" ht="13.5" thickBot="1" x14ac:dyDescent="0.25">
      <c r="B109" s="17"/>
      <c r="C109" s="14"/>
    </row>
    <row r="110" spans="2:3" x14ac:dyDescent="0.2">
      <c r="B110" s="63" t="s">
        <v>96</v>
      </c>
      <c r="C110" s="101"/>
    </row>
    <row r="111" spans="2:3" x14ac:dyDescent="0.2">
      <c r="B111" s="64" t="s">
        <v>4</v>
      </c>
      <c r="C111" s="103"/>
    </row>
    <row r="112" spans="2:3" ht="13.5" thickBot="1" x14ac:dyDescent="0.25">
      <c r="B112" s="21" t="s">
        <v>6</v>
      </c>
      <c r="C112" s="102"/>
    </row>
    <row r="113" spans="2:3" x14ac:dyDescent="0.2">
      <c r="B113" s="98" t="s">
        <v>7</v>
      </c>
      <c r="C113" s="15" t="s">
        <v>2</v>
      </c>
    </row>
    <row r="114" spans="2:3" ht="13.5" thickBot="1" x14ac:dyDescent="0.25">
      <c r="B114" s="99"/>
      <c r="C114" s="16" t="s">
        <v>3</v>
      </c>
    </row>
    <row r="115" spans="2:3" ht="13.5" thickBot="1" x14ac:dyDescent="0.25">
      <c r="B115" s="65" t="s">
        <v>8</v>
      </c>
      <c r="C115" s="10">
        <f>SUM(C117:C119)</f>
        <v>13298700</v>
      </c>
    </row>
    <row r="116" spans="2:3" ht="13.5" thickBot="1" x14ac:dyDescent="0.25">
      <c r="B116" s="66" t="s">
        <v>9</v>
      </c>
      <c r="C116" s="11"/>
    </row>
    <row r="117" spans="2:3" ht="13.5" thickBot="1" x14ac:dyDescent="0.25">
      <c r="B117" s="67" t="s">
        <v>10</v>
      </c>
      <c r="C117" s="11">
        <v>7734500</v>
      </c>
    </row>
    <row r="118" spans="2:3" ht="13.5" thickBot="1" x14ac:dyDescent="0.25">
      <c r="B118" s="67" t="s">
        <v>11</v>
      </c>
      <c r="C118" s="11">
        <v>3564200</v>
      </c>
    </row>
    <row r="119" spans="2:3" ht="13.5" thickBot="1" x14ac:dyDescent="0.25">
      <c r="B119" s="67" t="s">
        <v>12</v>
      </c>
      <c r="C119" s="11">
        <v>2000000</v>
      </c>
    </row>
    <row r="120" spans="2:3" ht="13.5" thickBot="1" x14ac:dyDescent="0.25">
      <c r="B120" s="65"/>
      <c r="C120" s="11"/>
    </row>
    <row r="121" spans="2:3" ht="13.5" thickBot="1" x14ac:dyDescent="0.25">
      <c r="B121" s="65" t="s">
        <v>13</v>
      </c>
      <c r="C121" s="10">
        <f>+C123</f>
        <v>10000</v>
      </c>
    </row>
    <row r="122" spans="2:3" ht="13.5" thickBot="1" x14ac:dyDescent="0.25">
      <c r="B122" s="66" t="s">
        <v>9</v>
      </c>
      <c r="C122" s="11"/>
    </row>
    <row r="123" spans="2:3" ht="26.25" thickBot="1" x14ac:dyDescent="0.25">
      <c r="B123" s="66" t="s">
        <v>90</v>
      </c>
      <c r="C123" s="11">
        <v>10000</v>
      </c>
    </row>
    <row r="124" spans="2:3" ht="13.5" thickBot="1" x14ac:dyDescent="0.25">
      <c r="B124" s="12"/>
      <c r="C124" s="11"/>
    </row>
    <row r="125" spans="2:3" ht="13.5" thickBot="1" x14ac:dyDescent="0.25">
      <c r="B125" s="65" t="s">
        <v>14</v>
      </c>
      <c r="C125" s="10">
        <f>+C115+C121</f>
        <v>13308700</v>
      </c>
    </row>
    <row r="126" spans="2:3" ht="13.5" thickBot="1" x14ac:dyDescent="0.25">
      <c r="B126" s="17"/>
      <c r="C126" s="14"/>
    </row>
    <row r="127" spans="2:3" x14ac:dyDescent="0.2">
      <c r="B127" s="63" t="s">
        <v>24</v>
      </c>
      <c r="C127" s="101"/>
    </row>
    <row r="128" spans="2:3" x14ac:dyDescent="0.2">
      <c r="B128" s="64" t="s">
        <v>25</v>
      </c>
      <c r="C128" s="103"/>
    </row>
    <row r="129" spans="2:3" ht="13.5" thickBot="1" x14ac:dyDescent="0.25">
      <c r="B129" s="21" t="s">
        <v>6</v>
      </c>
      <c r="C129" s="102"/>
    </row>
    <row r="130" spans="2:3" x14ac:dyDescent="0.2">
      <c r="B130" s="98" t="s">
        <v>7</v>
      </c>
      <c r="C130" s="15" t="s">
        <v>2</v>
      </c>
    </row>
    <row r="131" spans="2:3" ht="13.5" thickBot="1" x14ac:dyDescent="0.25">
      <c r="B131" s="99"/>
      <c r="C131" s="16" t="s">
        <v>3</v>
      </c>
    </row>
    <row r="132" spans="2:3" ht="13.5" thickBot="1" x14ac:dyDescent="0.25">
      <c r="B132" s="65" t="s">
        <v>8</v>
      </c>
      <c r="C132" s="10">
        <f>SUM(C134:C136)</f>
        <v>17208000</v>
      </c>
    </row>
    <row r="133" spans="2:3" ht="13.5" thickBot="1" x14ac:dyDescent="0.25">
      <c r="B133" s="66" t="s">
        <v>9</v>
      </c>
      <c r="C133" s="11"/>
    </row>
    <row r="134" spans="2:3" ht="13.5" thickBot="1" x14ac:dyDescent="0.25">
      <c r="B134" s="67" t="s">
        <v>10</v>
      </c>
      <c r="C134" s="11">
        <v>11014500</v>
      </c>
    </row>
    <row r="135" spans="2:3" ht="13.5" thickBot="1" x14ac:dyDescent="0.25">
      <c r="B135" s="67" t="s">
        <v>11</v>
      </c>
      <c r="C135" s="11">
        <v>5721000</v>
      </c>
    </row>
    <row r="136" spans="2:3" ht="13.5" thickBot="1" x14ac:dyDescent="0.25">
      <c r="B136" s="67" t="s">
        <v>12</v>
      </c>
      <c r="C136" s="11">
        <v>472500</v>
      </c>
    </row>
    <row r="137" spans="2:3" ht="13.5" thickBot="1" x14ac:dyDescent="0.25">
      <c r="B137" s="65"/>
      <c r="C137" s="11"/>
    </row>
    <row r="138" spans="2:3" ht="13.5" thickBot="1" x14ac:dyDescent="0.25">
      <c r="B138" s="65" t="s">
        <v>13</v>
      </c>
      <c r="C138" s="10">
        <f>+C140</f>
        <v>1100000</v>
      </c>
    </row>
    <row r="139" spans="2:3" ht="13.5" thickBot="1" x14ac:dyDescent="0.25">
      <c r="B139" s="66" t="s">
        <v>9</v>
      </c>
      <c r="C139" s="11"/>
    </row>
    <row r="140" spans="2:3" ht="40.5" customHeight="1" thickBot="1" x14ac:dyDescent="0.25">
      <c r="B140" s="66" t="s">
        <v>91</v>
      </c>
      <c r="C140" s="11">
        <v>1100000</v>
      </c>
    </row>
    <row r="141" spans="2:3" ht="13.5" thickBot="1" x14ac:dyDescent="0.25">
      <c r="B141" s="12"/>
      <c r="C141" s="10"/>
    </row>
    <row r="142" spans="2:3" ht="13.5" thickBot="1" x14ac:dyDescent="0.25">
      <c r="B142" s="65" t="s">
        <v>14</v>
      </c>
      <c r="C142" s="10">
        <f>+C132+C138</f>
        <v>18308000</v>
      </c>
    </row>
    <row r="143" spans="2:3" ht="13.5" thickBot="1" x14ac:dyDescent="0.25">
      <c r="B143" s="17"/>
      <c r="C143" s="14"/>
    </row>
    <row r="144" spans="2:3" x14ac:dyDescent="0.2">
      <c r="B144" s="63" t="s">
        <v>97</v>
      </c>
      <c r="C144" s="101"/>
    </row>
    <row r="145" spans="2:3" x14ac:dyDescent="0.2">
      <c r="B145" s="64" t="s">
        <v>26</v>
      </c>
      <c r="C145" s="103"/>
    </row>
    <row r="146" spans="2:3" ht="13.5" thickBot="1" x14ac:dyDescent="0.25">
      <c r="B146" s="21" t="s">
        <v>6</v>
      </c>
      <c r="C146" s="102"/>
    </row>
    <row r="147" spans="2:3" x14ac:dyDescent="0.2">
      <c r="B147" s="98" t="s">
        <v>7</v>
      </c>
      <c r="C147" s="15" t="s">
        <v>2</v>
      </c>
    </row>
    <row r="148" spans="2:3" ht="13.5" thickBot="1" x14ac:dyDescent="0.25">
      <c r="B148" s="99"/>
      <c r="C148" s="16" t="s">
        <v>3</v>
      </c>
    </row>
    <row r="149" spans="2:3" ht="13.5" thickBot="1" x14ac:dyDescent="0.25">
      <c r="B149" s="65" t="s">
        <v>8</v>
      </c>
      <c r="C149" s="10">
        <f>SUM(C151:C153)</f>
        <v>11576300</v>
      </c>
    </row>
    <row r="150" spans="2:3" ht="13.5" thickBot="1" x14ac:dyDescent="0.25">
      <c r="B150" s="66" t="s">
        <v>9</v>
      </c>
      <c r="C150" s="11"/>
    </row>
    <row r="151" spans="2:3" ht="13.5" thickBot="1" x14ac:dyDescent="0.25">
      <c r="B151" s="67" t="s">
        <v>10</v>
      </c>
      <c r="C151" s="11">
        <v>7787300</v>
      </c>
    </row>
    <row r="152" spans="2:3" ht="13.5" thickBot="1" x14ac:dyDescent="0.25">
      <c r="B152" s="67" t="s">
        <v>11</v>
      </c>
      <c r="C152" s="11">
        <v>3509000</v>
      </c>
    </row>
    <row r="153" spans="2:3" ht="13.5" thickBot="1" x14ac:dyDescent="0.25">
      <c r="B153" s="67" t="s">
        <v>12</v>
      </c>
      <c r="C153" s="11">
        <v>280000</v>
      </c>
    </row>
    <row r="154" spans="2:3" ht="13.5" thickBot="1" x14ac:dyDescent="0.25">
      <c r="B154" s="65"/>
      <c r="C154" s="11"/>
    </row>
    <row r="155" spans="2:3" ht="13.5" thickBot="1" x14ac:dyDescent="0.25">
      <c r="B155" s="65" t="s">
        <v>13</v>
      </c>
      <c r="C155" s="10">
        <f>+C157</f>
        <v>400000</v>
      </c>
    </row>
    <row r="156" spans="2:3" ht="13.5" thickBot="1" x14ac:dyDescent="0.25">
      <c r="B156" s="66" t="s">
        <v>9</v>
      </c>
      <c r="C156" s="11"/>
    </row>
    <row r="157" spans="2:3" ht="28.5" customHeight="1" thickBot="1" x14ac:dyDescent="0.25">
      <c r="B157" s="66" t="s">
        <v>50</v>
      </c>
      <c r="C157" s="11">
        <v>400000</v>
      </c>
    </row>
    <row r="158" spans="2:3" ht="13.5" thickBot="1" x14ac:dyDescent="0.25">
      <c r="B158" s="12"/>
      <c r="C158" s="10"/>
    </row>
    <row r="159" spans="2:3" ht="13.5" thickBot="1" x14ac:dyDescent="0.25">
      <c r="B159" s="65" t="s">
        <v>14</v>
      </c>
      <c r="C159" s="10">
        <f>+C155+C149</f>
        <v>11976300</v>
      </c>
    </row>
    <row r="160" spans="2:3" x14ac:dyDescent="0.2">
      <c r="B160" s="17"/>
      <c r="C160" s="14"/>
    </row>
    <row r="161" spans="2:3" ht="13.5" thickBot="1" x14ac:dyDescent="0.25">
      <c r="B161" s="17"/>
      <c r="C161" s="14"/>
    </row>
    <row r="162" spans="2:3" x14ac:dyDescent="0.2">
      <c r="B162" s="20" t="s">
        <v>49</v>
      </c>
      <c r="C162" s="101"/>
    </row>
    <row r="163" spans="2:3" ht="13.5" thickBot="1" x14ac:dyDescent="0.25">
      <c r="B163" s="71" t="s">
        <v>0</v>
      </c>
      <c r="C163" s="102"/>
    </row>
    <row r="164" spans="2:3" x14ac:dyDescent="0.2">
      <c r="B164" s="98" t="s">
        <v>15</v>
      </c>
      <c r="C164" s="15" t="s">
        <v>2</v>
      </c>
    </row>
    <row r="165" spans="2:3" ht="13.5" thickBot="1" x14ac:dyDescent="0.25">
      <c r="B165" s="99"/>
      <c r="C165" s="16" t="s">
        <v>3</v>
      </c>
    </row>
    <row r="166" spans="2:3" ht="13.5" thickBot="1" x14ac:dyDescent="0.25">
      <c r="B166" s="65" t="s">
        <v>8</v>
      </c>
      <c r="C166" s="68">
        <f>SUM(C168:C170)</f>
        <v>105183100</v>
      </c>
    </row>
    <row r="167" spans="2:3" ht="13.5" thickBot="1" x14ac:dyDescent="0.25">
      <c r="B167" s="66" t="s">
        <v>9</v>
      </c>
      <c r="C167" s="69"/>
    </row>
    <row r="168" spans="2:3" ht="13.5" thickBot="1" x14ac:dyDescent="0.25">
      <c r="B168" s="67" t="s">
        <v>10</v>
      </c>
      <c r="C168" s="70">
        <f>+C13+C29+C47+C63+C83+C100+C117+C134+C151</f>
        <v>75332000</v>
      </c>
    </row>
    <row r="169" spans="2:3" ht="13.5" thickBot="1" x14ac:dyDescent="0.25">
      <c r="B169" s="67" t="s">
        <v>11</v>
      </c>
      <c r="C169" s="70">
        <f>+C14+C30+C48+C64+C84+C101+C118+C135+C152</f>
        <v>26210100</v>
      </c>
    </row>
    <row r="170" spans="2:3" ht="13.5" thickBot="1" x14ac:dyDescent="0.25">
      <c r="B170" s="67" t="s">
        <v>12</v>
      </c>
      <c r="C170" s="70">
        <f>+C15+C31+C49+C65+C85+C102+C119+C136+C153</f>
        <v>3641000</v>
      </c>
    </row>
    <row r="171" spans="2:3" ht="13.5" thickBot="1" x14ac:dyDescent="0.25">
      <c r="B171" s="65"/>
      <c r="C171" s="69"/>
    </row>
    <row r="172" spans="2:3" ht="13.5" thickBot="1" x14ac:dyDescent="0.25">
      <c r="B172" s="65" t="s">
        <v>16</v>
      </c>
      <c r="C172" s="70">
        <f>+C17+C33+C51+C67+C87+C104+C121+C138+C155</f>
        <v>44055200</v>
      </c>
    </row>
    <row r="173" spans="2:3" ht="13.5" thickBot="1" x14ac:dyDescent="0.25">
      <c r="B173" s="12"/>
      <c r="C173" s="70"/>
    </row>
    <row r="174" spans="2:3" ht="13.5" thickBot="1" x14ac:dyDescent="0.25">
      <c r="B174" s="65" t="s">
        <v>14</v>
      </c>
      <c r="C174" s="68">
        <f>+C172+C166</f>
        <v>149238300</v>
      </c>
    </row>
    <row r="175" spans="2:3" x14ac:dyDescent="0.2">
      <c r="B175" s="97"/>
      <c r="C175" s="97"/>
    </row>
  </sheetData>
  <mergeCells count="23">
    <mergeCell ref="B147:B148"/>
    <mergeCell ref="C93:C95"/>
    <mergeCell ref="B96:B97"/>
    <mergeCell ref="C110:C112"/>
    <mergeCell ref="B113:B114"/>
    <mergeCell ref="C127:C129"/>
    <mergeCell ref="B130:B131"/>
    <mergeCell ref="B175:C175"/>
    <mergeCell ref="B164:B165"/>
    <mergeCell ref="B2:C2"/>
    <mergeCell ref="B3:C3"/>
    <mergeCell ref="C6:C8"/>
    <mergeCell ref="B9:B10"/>
    <mergeCell ref="C162:C163"/>
    <mergeCell ref="C22:C24"/>
    <mergeCell ref="B25:B26"/>
    <mergeCell ref="C40:C42"/>
    <mergeCell ref="B43:B44"/>
    <mergeCell ref="C56:C58"/>
    <mergeCell ref="B59:B60"/>
    <mergeCell ref="C76:C78"/>
    <mergeCell ref="B79:B80"/>
    <mergeCell ref="C144:C146"/>
  </mergeCells>
  <printOptions horizontalCentered="1"/>
  <pageMargins left="0" right="0" top="0.74803149606299213" bottom="0.39370078740157483" header="0.31496062992125984" footer="0.31496062992125984"/>
  <pageSetup paperSize="9" scale="57" orientation="portrait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0300</vt:lpstr>
      <vt:lpstr>Пол-програми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Десислава Димитрова</cp:lastModifiedBy>
  <cp:lastPrinted>2023-08-16T13:15:53Z</cp:lastPrinted>
  <dcterms:created xsi:type="dcterms:W3CDTF">2020-12-10T12:35:04Z</dcterms:created>
  <dcterms:modified xsi:type="dcterms:W3CDTF">2023-08-17T08:36:22Z</dcterms:modified>
</cp:coreProperties>
</file>