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36" yWindow="0" windowWidth="20676" windowHeight="10212"/>
  </bookViews>
  <sheets>
    <sheet name="0300" sheetId="3" r:id="rId1"/>
    <sheet name="0300-Пол+Прог" sheetId="1" r:id="rId2"/>
    <sheet name="0300-Прог" sheetId="2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0" i="2" l="1"/>
  <c r="C177" i="2"/>
  <c r="C176" i="2"/>
  <c r="C175" i="2"/>
  <c r="C161" i="2"/>
  <c r="C155" i="2"/>
  <c r="C166" i="2" s="1"/>
  <c r="D26" i="1" s="1"/>
  <c r="C143" i="2"/>
  <c r="C137" i="2"/>
  <c r="C125" i="2"/>
  <c r="C119" i="2"/>
  <c r="C130" i="2" s="1"/>
  <c r="D23" i="1" s="1"/>
  <c r="C107" i="2"/>
  <c r="C101" i="2"/>
  <c r="C89" i="2"/>
  <c r="C83" i="2"/>
  <c r="C94" i="2" s="1"/>
  <c r="D20" i="1" s="1"/>
  <c r="D19" i="1" s="1"/>
  <c r="C64" i="2"/>
  <c r="C52" i="2"/>
  <c r="C46" i="2"/>
  <c r="C34" i="2"/>
  <c r="C28" i="2"/>
  <c r="C16" i="2"/>
  <c r="C10" i="2"/>
  <c r="B151" i="2"/>
  <c r="B133" i="2"/>
  <c r="B115" i="2"/>
  <c r="B97" i="2"/>
  <c r="B79" i="2"/>
  <c r="B60" i="2"/>
  <c r="B42" i="2"/>
  <c r="B24" i="2"/>
  <c r="B6" i="2"/>
  <c r="C21" i="2" l="1"/>
  <c r="D13" i="1" s="1"/>
  <c r="C179" i="2"/>
  <c r="C112" i="2"/>
  <c r="D22" i="1" s="1"/>
  <c r="D21" i="1" s="1"/>
  <c r="C148" i="2"/>
  <c r="D25" i="1" s="1"/>
  <c r="D24" i="1" s="1"/>
  <c r="C76" i="2"/>
  <c r="D18" i="1" s="1"/>
  <c r="D17" i="1" s="1"/>
  <c r="C57" i="2"/>
  <c r="D16" i="1" s="1"/>
  <c r="D15" i="1" s="1"/>
  <c r="C39" i="2"/>
  <c r="D14" i="1" s="1"/>
  <c r="D12" i="1" s="1"/>
  <c r="C173" i="2"/>
  <c r="D27" i="1" l="1"/>
  <c r="C181" i="2"/>
</calcChain>
</file>

<file path=xl/sharedStrings.xml><?xml version="1.0" encoding="utf-8"?>
<sst xmlns="http://schemas.openxmlformats.org/spreadsheetml/2006/main" count="245" uniqueCount="111">
  <si>
    <t>(наименование на бюджетната организация)</t>
  </si>
  <si>
    <t>Разходи по области на политики/функционални области и бюджетни програми</t>
  </si>
  <si>
    <t>Наименование на областта на политика / функционалната област / бюджетната програма</t>
  </si>
  <si>
    <t>Сума</t>
  </si>
  <si>
    <t>(в лева)</t>
  </si>
  <si>
    <t>Други бюджетни програми:</t>
  </si>
  <si>
    <t>Бюджетна програма „Администрация“</t>
  </si>
  <si>
    <t>Общо:</t>
  </si>
  <si>
    <t>(наименование)</t>
  </si>
  <si>
    <t>Разходи по програмата</t>
  </si>
  <si>
    <t>I. Общо ведомствени разходи</t>
  </si>
  <si>
    <t>от тях за:</t>
  </si>
  <si>
    <t xml:space="preserve">   Персонал</t>
  </si>
  <si>
    <t xml:space="preserve">   Издръжка</t>
  </si>
  <si>
    <t xml:space="preserve">   Капиталови разходи</t>
  </si>
  <si>
    <t>II. Администрирани разходни параграфи по бюджета</t>
  </si>
  <si>
    <t>3. …………………………..</t>
  </si>
  <si>
    <t>ІІІ. Общо разходи (I+II)</t>
  </si>
  <si>
    <t>Разходи</t>
  </si>
  <si>
    <t>II. Администрирани разходни параграфи по бюджета - общо</t>
  </si>
  <si>
    <t>0300.01.00</t>
  </si>
  <si>
    <t>Област „Осигуряване дейността и организацията на работата на Министерския съвет“</t>
  </si>
  <si>
    <t>0300.01.01</t>
  </si>
  <si>
    <t>Бюджетна програма „Министерски съвет и организация на дейността му“</t>
  </si>
  <si>
    <t>0300.01.02</t>
  </si>
  <si>
    <t>Бюджетна програма „Координация и мониторинг на хоризонтални политики“</t>
  </si>
  <si>
    <t>0300.02.00</t>
  </si>
  <si>
    <t>Политика в областта на управлението на средствата от ЕС</t>
  </si>
  <si>
    <t>0300.02.01</t>
  </si>
  <si>
    <t>Бюджетна програма „Координация при управление на средствата от ЕС“</t>
  </si>
  <si>
    <t>0300.03.00</t>
  </si>
  <si>
    <t>Политика в областта на осъществяването на държавните функции на територията на областите в България</t>
  </si>
  <si>
    <t>0300.03.01</t>
  </si>
  <si>
    <t>Бюджетна програма „Осъществяване на държавната политика на областно ниво“</t>
  </si>
  <si>
    <t>0300.04.00</t>
  </si>
  <si>
    <t>Политика в областта на правото на вероизповедание</t>
  </si>
  <si>
    <t>0300.04.01</t>
  </si>
  <si>
    <t>Бюджетна програма „Вероизповедания“</t>
  </si>
  <si>
    <t>0300.05.00</t>
  </si>
  <si>
    <t>Политика в областта на архивното дело</t>
  </si>
  <si>
    <t>0300.05.01</t>
  </si>
  <si>
    <t>Бюджетна програма „Национален архивен фонд“</t>
  </si>
  <si>
    <t>0300.06.00</t>
  </si>
  <si>
    <t>0300.07.00</t>
  </si>
  <si>
    <t>0300.07.01</t>
  </si>
  <si>
    <t>0300.07.02</t>
  </si>
  <si>
    <t>Бюджетна програма „Други дейности и услуги“</t>
  </si>
  <si>
    <t>Бюджетна програма „Убежище и бежанци“</t>
  </si>
  <si>
    <t xml:space="preserve">1. </t>
  </si>
  <si>
    <t xml:space="preserve">2. </t>
  </si>
  <si>
    <t>1.  Комуникационна стратегия на Република България - § 10-00 "Издръжка"</t>
  </si>
  <si>
    <t>1. Изработване на кадастрални планове по § 4 от ПЗР на Закона за собствеността и ползването на земеделските земи - § 10-00 "Издръжка"</t>
  </si>
  <si>
    <t>2. Провеждане на национален туристически поход „По пътя на Ботевата чета“, Козлодуй – Околчица и честване на Шипченските боеве - § 10-00 "Издръжка"</t>
  </si>
  <si>
    <t>3. За изпълнение на ангажиментите на областните управители на областите Бургас, Варна и Добрич по Закона за устройството на Черноморското крайбрежие през активния летен сезон - § 10-00 "Издръжка"</t>
  </si>
  <si>
    <t>4. Обезщетения по Закона за политическа и гражданска реабилитация на репресирани лица - § 42-00 "Текущи трансфери, обезщетения и помощи за домакинствата"</t>
  </si>
  <si>
    <t>1.  Субсидии за вероизповеданията, регистрирани по Закона за вероизповеданията - § 45-00 "Субсидии и други текущи трансфери за юридически лица с нестопанска цел"</t>
  </si>
  <si>
    <t>1. Дневни разходи на граждани на трети страни в процедура по международна закрила - § 42-00 "Текущи трансфери, обезщетения и помощи за домакинствата"</t>
  </si>
  <si>
    <t>Общо разходи по бюджетните програми на Министерския съвет</t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</si>
  <si>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0300.01.01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</si>
  <si>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0300.01.02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</si>
  <si>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0300.02.01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</si>
  <si>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0300.03.01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</si>
  <si>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0300.04.01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</si>
  <si>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0300.05.01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</si>
  <si>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0300.06.00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</si>
  <si>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0300.07.01</t>
    </r>
  </si>
  <si>
    <r>
      <t>Класификационен код на програмата:</t>
    </r>
    <r>
      <rPr>
        <b/>
        <sz val="10"/>
        <color theme="1"/>
        <rFont val="Times New Roman"/>
        <family val="1"/>
        <charset val="204"/>
      </rPr>
      <t>0300.07.02</t>
    </r>
  </si>
  <si>
    <t>Разпределение на разходите по области на политики и бюджетни програми за 2020 г. на  Министерския съвет</t>
  </si>
  <si>
    <t xml:space="preserve">Класификационен код </t>
  </si>
  <si>
    <t>Разпределение на ведомствените и администрираните разходи по бюджетни програми</t>
  </si>
  <si>
    <t>ПОКАЗАТЕЛИ</t>
  </si>
  <si>
    <t>Сума
(в лева)</t>
  </si>
  <si>
    <t>1. Максимален размер на ангажиментите за разходи, които могат да бъдат поети през 2020 г.</t>
  </si>
  <si>
    <t>2. Максимален размер на новите задължения за разходи, които могат да бъдат натрупани през 2020 г.</t>
  </si>
  <si>
    <t>№</t>
  </si>
  <si>
    <t>СУМА</t>
  </si>
  <si>
    <t>(хил. лв.)</t>
  </si>
  <si>
    <t>I.</t>
  </si>
  <si>
    <t>ПРИХОДИ, ПОМОЩИ И ДАРЕНИЯ</t>
  </si>
  <si>
    <t>Неданъчни приходи</t>
  </si>
  <si>
    <t>1.1.</t>
  </si>
  <si>
    <t>Държавни такси</t>
  </si>
  <si>
    <t>1.2.</t>
  </si>
  <si>
    <t xml:space="preserve">Приходи и доходи от собственост </t>
  </si>
  <si>
    <t>1.3.</t>
  </si>
  <si>
    <t>Други приходи</t>
  </si>
  <si>
    <t>II.</t>
  </si>
  <si>
    <t xml:space="preserve">РАЗХОДИ                                       </t>
  </si>
  <si>
    <t xml:space="preserve">Текущи разходи                                            </t>
  </si>
  <si>
    <t>в т.ч.</t>
  </si>
  <si>
    <t>Персонал</t>
  </si>
  <si>
    <t>Субсидии и други текущи трансфери</t>
  </si>
  <si>
    <t>1.2.1.</t>
  </si>
  <si>
    <t>Субсидии и други текущи трансфери за юридически лица с нестопанска цел</t>
  </si>
  <si>
    <t>Текущи трансфери, обезщетения и помощи за домакинствата</t>
  </si>
  <si>
    <t xml:space="preserve">Капиталови разходи </t>
  </si>
  <si>
    <t>2.1.</t>
  </si>
  <si>
    <t xml:space="preserve">Придобиване на дълготрайни активи и основен ремонт </t>
  </si>
  <si>
    <t>III.</t>
  </si>
  <si>
    <t>БЮДЖЕТНИ ВЗАИМООТНОШЕНИЯ (ТРАНСФЕРИ) - (+/-)</t>
  </si>
  <si>
    <t>Бюджетно взаимоотношение с централния бюджет (+/-)</t>
  </si>
  <si>
    <t>Трансфери между бюджети и сметки за средствата от Европейския съюз (+/-)</t>
  </si>
  <si>
    <t xml:space="preserve">       Предоставени трансфери (-)</t>
  </si>
  <si>
    <t>IV.</t>
  </si>
  <si>
    <t>БЮДЖЕТНО САЛДО (І-ІІ+ІІІ)</t>
  </si>
  <si>
    <t>0,0</t>
  </si>
  <si>
    <t>V.</t>
  </si>
  <si>
    <t xml:space="preserve">ОПЕРАЦИИ В ЧАСТТА НА ФИНАНСИРАНЕТО - НЕТО </t>
  </si>
  <si>
    <t>БЮДЖЕТ НА МИНИСТЕРСКИЯ СЪВЕТ ЗА 2020 ГОДИНА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</si>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</sst>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_)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0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thin">
        <color indexed="8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rgb="FF000000"/>
      </right>
      <top style="thin">
        <color indexed="8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left" vertical="center" wrapText="1" indent="1"/>
    </xf>
    <xf numFmtId="0" fontId="3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left" vertical="center" wrapText="1" indent="1"/>
    </xf>
    <xf numFmtId="0" fontId="11" fillId="0" borderId="0" xfId="0" applyFont="1" applyAlignment="1">
      <alignment horizontal="justify" vertical="center"/>
    </xf>
    <xf numFmtId="0" fontId="2" fillId="0" borderId="5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 indent="1"/>
    </xf>
    <xf numFmtId="0" fontId="1" fillId="0" borderId="8" xfId="0" applyFont="1" applyBorder="1" applyAlignment="1">
      <alignment vertical="center" wrapText="1"/>
    </xf>
    <xf numFmtId="3" fontId="2" fillId="0" borderId="6" xfId="0" applyNumberFormat="1" applyFont="1" applyBorder="1" applyAlignment="1">
      <alignment horizontal="right" vertical="center" wrapText="1" indent="1"/>
    </xf>
    <xf numFmtId="3" fontId="1" fillId="0" borderId="6" xfId="0" applyNumberFormat="1" applyFont="1" applyBorder="1" applyAlignment="1">
      <alignment horizontal="right" vertical="center" wrapText="1" indent="1"/>
    </xf>
    <xf numFmtId="3" fontId="1" fillId="0" borderId="6" xfId="0" applyNumberFormat="1" applyFont="1" applyBorder="1" applyAlignment="1">
      <alignment horizontal="right" vertical="center" wrapText="1"/>
    </xf>
    <xf numFmtId="3" fontId="2" fillId="0" borderId="6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" fontId="12" fillId="3" borderId="10" xfId="0" applyNumberFormat="1" applyFont="1" applyFill="1" applyBorder="1" applyAlignment="1">
      <alignment horizontal="center" vertical="center" wrapText="1"/>
    </xf>
    <xf numFmtId="3" fontId="12" fillId="3" borderId="11" xfId="0" applyNumberFormat="1" applyFont="1" applyFill="1" applyBorder="1" applyAlignment="1">
      <alignment horizontal="center" vertical="center" wrapText="1"/>
    </xf>
    <xf numFmtId="3" fontId="12" fillId="3" borderId="12" xfId="0" applyNumberFormat="1" applyFont="1" applyFill="1" applyBorder="1" applyAlignment="1">
      <alignment horizontal="center" vertical="center" wrapText="1"/>
    </xf>
    <xf numFmtId="3" fontId="14" fillId="3" borderId="13" xfId="0" applyNumberFormat="1" applyFont="1" applyFill="1" applyBorder="1" applyAlignment="1">
      <alignment horizontal="right" wrapText="1" indent="1"/>
    </xf>
    <xf numFmtId="0" fontId="13" fillId="3" borderId="14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wrapText="1"/>
    </xf>
    <xf numFmtId="3" fontId="13" fillId="3" borderId="15" xfId="0" applyNumberFormat="1" applyFont="1" applyFill="1" applyBorder="1" applyAlignment="1" applyProtection="1"/>
    <xf numFmtId="3" fontId="14" fillId="3" borderId="16" xfId="0" applyNumberFormat="1" applyFont="1" applyFill="1" applyBorder="1" applyAlignment="1">
      <alignment horizontal="right" wrapText="1" indent="1"/>
    </xf>
    <xf numFmtId="164" fontId="13" fillId="3" borderId="14" xfId="0" applyNumberFormat="1" applyFont="1" applyFill="1" applyBorder="1" applyAlignment="1" applyProtection="1">
      <alignment horizontal="left" vertical="center" wrapText="1"/>
    </xf>
    <xf numFmtId="164" fontId="13" fillId="3" borderId="3" xfId="0" applyNumberFormat="1" applyFont="1" applyFill="1" applyBorder="1" applyAlignment="1" applyProtection="1">
      <alignment horizontal="left" vertical="center" wrapText="1"/>
    </xf>
    <xf numFmtId="0" fontId="7" fillId="0" borderId="0" xfId="0" applyFont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1" fillId="0" borderId="9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3"/>
    </xf>
    <xf numFmtId="0" fontId="6" fillId="0" borderId="6" xfId="0" applyFont="1" applyBorder="1" applyAlignment="1">
      <alignment horizontal="left" vertical="center" indent="2"/>
    </xf>
    <xf numFmtId="0" fontId="6" fillId="0" borderId="9" xfId="0" applyFont="1" applyBorder="1" applyAlignment="1">
      <alignment horizontal="left" vertical="center" indent="1"/>
    </xf>
    <xf numFmtId="0" fontId="11" fillId="0" borderId="9" xfId="0" applyFont="1" applyBorder="1" applyAlignment="1">
      <alignment vertical="center"/>
    </xf>
    <xf numFmtId="165" fontId="6" fillId="0" borderId="4" xfId="0" applyNumberFormat="1" applyFont="1" applyBorder="1" applyAlignment="1">
      <alignment horizontal="right" vertical="center"/>
    </xf>
    <xf numFmtId="165" fontId="6" fillId="0" borderId="4" xfId="0" applyNumberFormat="1" applyFont="1" applyBorder="1" applyAlignment="1">
      <alignment vertical="center"/>
    </xf>
    <xf numFmtId="165" fontId="6" fillId="0" borderId="6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7"/>
  <sheetViews>
    <sheetView tabSelected="1" workbookViewId="0">
      <selection activeCell="C19" activeCellId="1" sqref="C18 C19"/>
    </sheetView>
  </sheetViews>
  <sheetFormatPr defaultRowHeight="14.4" x14ac:dyDescent="0.3"/>
  <cols>
    <col min="1" max="1" width="10.21875" customWidth="1"/>
    <col min="2" max="2" width="80.44140625" customWidth="1"/>
    <col min="3" max="3" width="18.77734375" customWidth="1"/>
  </cols>
  <sheetData>
    <row r="3" spans="1:3" x14ac:dyDescent="0.3">
      <c r="B3" s="48" t="s">
        <v>108</v>
      </c>
    </row>
    <row r="4" spans="1:3" ht="16.2" thickBot="1" x14ac:dyDescent="0.35">
      <c r="A4" s="49"/>
      <c r="B4" s="49"/>
      <c r="C4" s="49"/>
    </row>
    <row r="5" spans="1:3" ht="15.6" x14ac:dyDescent="0.3">
      <c r="A5" s="50" t="s">
        <v>74</v>
      </c>
      <c r="B5" s="51" t="s">
        <v>70</v>
      </c>
      <c r="C5" s="52" t="s">
        <v>75</v>
      </c>
    </row>
    <row r="6" spans="1:3" ht="16.2" thickBot="1" x14ac:dyDescent="0.35">
      <c r="A6" s="53"/>
      <c r="B6" s="54"/>
      <c r="C6" s="55" t="s">
        <v>76</v>
      </c>
    </row>
    <row r="7" spans="1:3" ht="16.2" thickBot="1" x14ac:dyDescent="0.35">
      <c r="A7" s="56"/>
      <c r="B7" s="57">
        <v>1</v>
      </c>
      <c r="C7" s="56">
        <v>2</v>
      </c>
    </row>
    <row r="8" spans="1:3" ht="16.2" thickBot="1" x14ac:dyDescent="0.35">
      <c r="A8" s="58" t="s">
        <v>77</v>
      </c>
      <c r="B8" s="59" t="s">
        <v>78</v>
      </c>
      <c r="C8" s="66">
        <v>12980.1</v>
      </c>
    </row>
    <row r="9" spans="1:3" ht="16.2" thickBot="1" x14ac:dyDescent="0.35">
      <c r="A9" s="69" t="s">
        <v>109</v>
      </c>
      <c r="B9" s="60" t="s">
        <v>79</v>
      </c>
      <c r="C9" s="66">
        <v>12980.1</v>
      </c>
    </row>
    <row r="10" spans="1:3" ht="16.2" thickBot="1" x14ac:dyDescent="0.35">
      <c r="A10" s="58" t="s">
        <v>80</v>
      </c>
      <c r="B10" s="61" t="s">
        <v>81</v>
      </c>
      <c r="C10" s="66">
        <v>602</v>
      </c>
    </row>
    <row r="11" spans="1:3" ht="16.2" thickBot="1" x14ac:dyDescent="0.35">
      <c r="A11" s="58" t="s">
        <v>82</v>
      </c>
      <c r="B11" s="61" t="s">
        <v>83</v>
      </c>
      <c r="C11" s="66">
        <v>7968</v>
      </c>
    </row>
    <row r="12" spans="1:3" ht="16.2" thickBot="1" x14ac:dyDescent="0.35">
      <c r="A12" s="58" t="s">
        <v>84</v>
      </c>
      <c r="B12" s="61" t="s">
        <v>85</v>
      </c>
      <c r="C12" s="66">
        <v>4410.1000000000004</v>
      </c>
    </row>
    <row r="13" spans="1:3" ht="16.2" thickBot="1" x14ac:dyDescent="0.35">
      <c r="A13" s="58" t="s">
        <v>86</v>
      </c>
      <c r="B13" s="59" t="s">
        <v>87</v>
      </c>
      <c r="C13" s="66">
        <v>118730.2</v>
      </c>
    </row>
    <row r="14" spans="1:3" ht="16.2" thickBot="1" x14ac:dyDescent="0.35">
      <c r="A14" s="69" t="s">
        <v>109</v>
      </c>
      <c r="B14" s="60" t="s">
        <v>88</v>
      </c>
      <c r="C14" s="66">
        <v>114424</v>
      </c>
    </row>
    <row r="15" spans="1:3" ht="16.2" thickBot="1" x14ac:dyDescent="0.35">
      <c r="A15" s="58"/>
      <c r="B15" s="61" t="s">
        <v>89</v>
      </c>
      <c r="C15" s="67"/>
    </row>
    <row r="16" spans="1:3" ht="16.2" thickBot="1" x14ac:dyDescent="0.35">
      <c r="A16" s="58" t="s">
        <v>80</v>
      </c>
      <c r="B16" s="61" t="s">
        <v>90</v>
      </c>
      <c r="C16" s="66">
        <v>54636.6</v>
      </c>
    </row>
    <row r="17" spans="1:3" ht="16.2" thickBot="1" x14ac:dyDescent="0.35">
      <c r="A17" s="58" t="s">
        <v>82</v>
      </c>
      <c r="B17" s="61" t="s">
        <v>91</v>
      </c>
      <c r="C17" s="66">
        <v>33340</v>
      </c>
    </row>
    <row r="18" spans="1:3" ht="16.2" thickBot="1" x14ac:dyDescent="0.35">
      <c r="A18" s="58" t="s">
        <v>92</v>
      </c>
      <c r="B18" s="62" t="s">
        <v>93</v>
      </c>
      <c r="C18" s="66">
        <v>33340</v>
      </c>
    </row>
    <row r="19" spans="1:3" ht="16.2" thickBot="1" x14ac:dyDescent="0.35">
      <c r="A19" s="58" t="s">
        <v>84</v>
      </c>
      <c r="B19" s="61" t="s">
        <v>94</v>
      </c>
      <c r="C19" s="66">
        <v>550</v>
      </c>
    </row>
    <row r="20" spans="1:3" ht="16.2" thickBot="1" x14ac:dyDescent="0.35">
      <c r="A20" s="69" t="s">
        <v>110</v>
      </c>
      <c r="B20" s="60" t="s">
        <v>95</v>
      </c>
      <c r="C20" s="66">
        <v>4306.2</v>
      </c>
    </row>
    <row r="21" spans="1:3" ht="16.2" thickBot="1" x14ac:dyDescent="0.35">
      <c r="A21" s="58" t="s">
        <v>96</v>
      </c>
      <c r="B21" s="63" t="s">
        <v>97</v>
      </c>
      <c r="C21" s="68">
        <v>4306.2</v>
      </c>
    </row>
    <row r="22" spans="1:3" ht="16.2" thickBot="1" x14ac:dyDescent="0.35">
      <c r="A22" s="58" t="s">
        <v>98</v>
      </c>
      <c r="B22" s="59" t="s">
        <v>99</v>
      </c>
      <c r="C22" s="66">
        <v>105750.1</v>
      </c>
    </row>
    <row r="23" spans="1:3" ht="16.2" thickBot="1" x14ac:dyDescent="0.35">
      <c r="A23" s="69" t="s">
        <v>109</v>
      </c>
      <c r="B23" s="64" t="s">
        <v>100</v>
      </c>
      <c r="C23" s="66">
        <v>107322.1</v>
      </c>
    </row>
    <row r="24" spans="1:3" ht="16.2" thickBot="1" x14ac:dyDescent="0.35">
      <c r="A24" s="69" t="s">
        <v>110</v>
      </c>
      <c r="B24" s="64" t="s">
        <v>101</v>
      </c>
      <c r="C24" s="66">
        <v>-1572</v>
      </c>
    </row>
    <row r="25" spans="1:3" ht="16.2" thickBot="1" x14ac:dyDescent="0.35">
      <c r="A25" s="58" t="s">
        <v>96</v>
      </c>
      <c r="B25" s="65" t="s">
        <v>102</v>
      </c>
      <c r="C25" s="66">
        <v>-1572</v>
      </c>
    </row>
    <row r="26" spans="1:3" ht="16.2" thickBot="1" x14ac:dyDescent="0.35">
      <c r="A26" s="58" t="s">
        <v>103</v>
      </c>
      <c r="B26" s="59" t="s">
        <v>104</v>
      </c>
      <c r="C26" s="66" t="s">
        <v>105</v>
      </c>
    </row>
    <row r="27" spans="1:3" ht="16.2" thickBot="1" x14ac:dyDescent="0.35">
      <c r="A27" s="58" t="s">
        <v>106</v>
      </c>
      <c r="B27" s="59" t="s">
        <v>107</v>
      </c>
      <c r="C27" s="66" t="s">
        <v>105</v>
      </c>
    </row>
  </sheetData>
  <mergeCells count="3">
    <mergeCell ref="A4:C4"/>
    <mergeCell ref="A5:A6"/>
    <mergeCell ref="B5:B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32"/>
  <sheetViews>
    <sheetView topLeftCell="A16" zoomScaleNormal="100" workbookViewId="0">
      <selection activeCell="D33" sqref="D33"/>
    </sheetView>
  </sheetViews>
  <sheetFormatPr defaultRowHeight="14.4" x14ac:dyDescent="0.3"/>
  <cols>
    <col min="2" max="2" width="19" customWidth="1"/>
    <col min="3" max="3" width="51.33203125" customWidth="1"/>
    <col min="4" max="4" width="16.109375" customWidth="1"/>
  </cols>
  <sheetData>
    <row r="4" spans="2:12" ht="64.5" customHeight="1" x14ac:dyDescent="0.3">
      <c r="B4" s="36" t="s">
        <v>67</v>
      </c>
      <c r="C4" s="36"/>
      <c r="D4" s="36"/>
      <c r="E4" s="10"/>
      <c r="F4" s="10"/>
      <c r="G4" s="10"/>
      <c r="H4" s="10"/>
      <c r="I4" s="10"/>
      <c r="J4" s="10"/>
      <c r="K4" s="10"/>
      <c r="L4" s="10"/>
    </row>
    <row r="5" spans="2:12" x14ac:dyDescent="0.3">
      <c r="B5" s="1"/>
    </row>
    <row r="6" spans="2:12" x14ac:dyDescent="0.3">
      <c r="B6" s="2"/>
    </row>
    <row r="7" spans="2:12" ht="15" thickBot="1" x14ac:dyDescent="0.35">
      <c r="B7" s="1"/>
    </row>
    <row r="8" spans="2:12" ht="16.2" thickBot="1" x14ac:dyDescent="0.35">
      <c r="B8" s="31" t="s">
        <v>1</v>
      </c>
      <c r="C8" s="32"/>
      <c r="D8" s="33"/>
    </row>
    <row r="9" spans="2:12" x14ac:dyDescent="0.3">
      <c r="B9" s="34" t="s">
        <v>68</v>
      </c>
      <c r="C9" s="34" t="s">
        <v>2</v>
      </c>
      <c r="D9" s="3" t="s">
        <v>3</v>
      </c>
    </row>
    <row r="10" spans="2:12" ht="33.6" customHeight="1" thickBot="1" x14ac:dyDescent="0.35">
      <c r="B10" s="35"/>
      <c r="C10" s="35"/>
      <c r="D10" s="4" t="s">
        <v>4</v>
      </c>
    </row>
    <row r="11" spans="2:12" ht="15" thickBot="1" x14ac:dyDescent="0.35">
      <c r="B11" s="6"/>
      <c r="C11" s="4"/>
      <c r="D11" s="4"/>
    </row>
    <row r="12" spans="2:12" ht="27" thickBot="1" x14ac:dyDescent="0.35">
      <c r="B12" s="20" t="s">
        <v>20</v>
      </c>
      <c r="C12" s="21" t="s">
        <v>21</v>
      </c>
      <c r="D12" s="30">
        <f>+D13+D14</f>
        <v>12931100</v>
      </c>
    </row>
    <row r="13" spans="2:12" ht="27" thickBot="1" x14ac:dyDescent="0.35">
      <c r="B13" s="7" t="s">
        <v>22</v>
      </c>
      <c r="C13" s="9" t="s">
        <v>23</v>
      </c>
      <c r="D13" s="29">
        <f>+'0300-Прог'!C21</f>
        <v>8207200</v>
      </c>
    </row>
    <row r="14" spans="2:12" ht="27" thickBot="1" x14ac:dyDescent="0.35">
      <c r="B14" s="7" t="s">
        <v>24</v>
      </c>
      <c r="C14" s="9" t="s">
        <v>25</v>
      </c>
      <c r="D14" s="29">
        <f>+'0300-Прог'!C39</f>
        <v>4723900</v>
      </c>
    </row>
    <row r="15" spans="2:12" ht="27" thickBot="1" x14ac:dyDescent="0.35">
      <c r="B15" s="7" t="s">
        <v>26</v>
      </c>
      <c r="C15" s="8" t="s">
        <v>27</v>
      </c>
      <c r="D15" s="30">
        <f>+D16</f>
        <v>467000</v>
      </c>
    </row>
    <row r="16" spans="2:12" ht="27" thickBot="1" x14ac:dyDescent="0.35">
      <c r="B16" s="7" t="s">
        <v>28</v>
      </c>
      <c r="C16" s="9" t="s">
        <v>29</v>
      </c>
      <c r="D16" s="29">
        <f>+'0300-Прог'!C57</f>
        <v>467000</v>
      </c>
    </row>
    <row r="17" spans="2:4" ht="27" thickBot="1" x14ac:dyDescent="0.35">
      <c r="B17" s="7" t="s">
        <v>30</v>
      </c>
      <c r="C17" s="8" t="s">
        <v>31</v>
      </c>
      <c r="D17" s="30">
        <f>+D18</f>
        <v>29063400</v>
      </c>
    </row>
    <row r="18" spans="2:4" ht="27" thickBot="1" x14ac:dyDescent="0.35">
      <c r="B18" s="7" t="s">
        <v>32</v>
      </c>
      <c r="C18" s="9" t="s">
        <v>33</v>
      </c>
      <c r="D18" s="29">
        <f>+'0300-Прог'!C76</f>
        <v>29063400</v>
      </c>
    </row>
    <row r="19" spans="2:4" ht="15" thickBot="1" x14ac:dyDescent="0.35">
      <c r="B19" s="20" t="s">
        <v>34</v>
      </c>
      <c r="C19" s="21" t="s">
        <v>35</v>
      </c>
      <c r="D19" s="30">
        <f>+D20</f>
        <v>33587200</v>
      </c>
    </row>
    <row r="20" spans="2:4" ht="15" thickBot="1" x14ac:dyDescent="0.35">
      <c r="B20" s="22" t="s">
        <v>36</v>
      </c>
      <c r="C20" s="23" t="s">
        <v>37</v>
      </c>
      <c r="D20" s="29">
        <f>+'0300-Прог'!C94</f>
        <v>33587200</v>
      </c>
    </row>
    <row r="21" spans="2:4" ht="15" thickBot="1" x14ac:dyDescent="0.35">
      <c r="B21" s="20" t="s">
        <v>38</v>
      </c>
      <c r="C21" s="21" t="s">
        <v>39</v>
      </c>
      <c r="D21" s="30">
        <f>+D22</f>
        <v>7776800</v>
      </c>
    </row>
    <row r="22" spans="2:4" ht="15" thickBot="1" x14ac:dyDescent="0.35">
      <c r="B22" s="22" t="s">
        <v>40</v>
      </c>
      <c r="C22" s="23" t="s">
        <v>41</v>
      </c>
      <c r="D22" s="29">
        <f>+'0300-Прог'!C112</f>
        <v>7776800</v>
      </c>
    </row>
    <row r="23" spans="2:4" ht="15" thickBot="1" x14ac:dyDescent="0.35">
      <c r="B23" s="20" t="s">
        <v>42</v>
      </c>
      <c r="C23" s="8" t="s">
        <v>6</v>
      </c>
      <c r="D23" s="30">
        <f>+'0300-Прог'!C130</f>
        <v>11273700</v>
      </c>
    </row>
    <row r="24" spans="2:4" ht="15" thickBot="1" x14ac:dyDescent="0.35">
      <c r="B24" s="7" t="s">
        <v>43</v>
      </c>
      <c r="C24" s="8" t="s">
        <v>5</v>
      </c>
      <c r="D24" s="30">
        <f>+D25+D26</f>
        <v>23631000</v>
      </c>
    </row>
    <row r="25" spans="2:4" ht="15" thickBot="1" x14ac:dyDescent="0.35">
      <c r="B25" s="7" t="s">
        <v>44</v>
      </c>
      <c r="C25" s="9" t="s">
        <v>46</v>
      </c>
      <c r="D25" s="29">
        <f>+'0300-Прог'!C148</f>
        <v>14189700</v>
      </c>
    </row>
    <row r="26" spans="2:4" ht="15" thickBot="1" x14ac:dyDescent="0.35">
      <c r="B26" s="7" t="s">
        <v>45</v>
      </c>
      <c r="C26" s="9" t="s">
        <v>47</v>
      </c>
      <c r="D26" s="29">
        <f>+'0300-Прог'!C166</f>
        <v>9441300</v>
      </c>
    </row>
    <row r="27" spans="2:4" ht="15" thickBot="1" x14ac:dyDescent="0.35">
      <c r="B27" s="5"/>
      <c r="C27" s="8" t="s">
        <v>7</v>
      </c>
      <c r="D27" s="30">
        <f>+D12+D15+D17+D19+D21+D23+D24</f>
        <v>118730200</v>
      </c>
    </row>
    <row r="28" spans="2:4" ht="15" thickBot="1" x14ac:dyDescent="0.35"/>
    <row r="29" spans="2:4" ht="27" thickBot="1" x14ac:dyDescent="0.35">
      <c r="B29" s="38" t="s">
        <v>70</v>
      </c>
      <c r="C29" s="39"/>
      <c r="D29" s="40" t="s">
        <v>71</v>
      </c>
    </row>
    <row r="30" spans="2:4" ht="36.6" customHeight="1" thickBot="1" x14ac:dyDescent="0.35">
      <c r="B30" s="46" t="s">
        <v>72</v>
      </c>
      <c r="C30" s="47"/>
      <c r="D30" s="41">
        <v>62175900</v>
      </c>
    </row>
    <row r="31" spans="2:4" ht="15" thickBot="1" x14ac:dyDescent="0.35">
      <c r="B31" s="42"/>
      <c r="C31" s="43"/>
      <c r="D31" s="44"/>
    </row>
    <row r="32" spans="2:4" ht="25.8" customHeight="1" thickBot="1" x14ac:dyDescent="0.35">
      <c r="B32" s="46" t="s">
        <v>73</v>
      </c>
      <c r="C32" s="47"/>
      <c r="D32" s="45">
        <v>62894400</v>
      </c>
    </row>
  </sheetData>
  <mergeCells count="8">
    <mergeCell ref="B29:C29"/>
    <mergeCell ref="B30:C30"/>
    <mergeCell ref="B31:C31"/>
    <mergeCell ref="B32:C32"/>
    <mergeCell ref="B8:D8"/>
    <mergeCell ref="B9:B10"/>
    <mergeCell ref="C9:C10"/>
    <mergeCell ref="B4:D4"/>
  </mergeCells>
  <pageMargins left="0.7" right="0.7" top="0.75" bottom="0.75" header="0.3" footer="0.3"/>
  <pageSetup paperSize="9" scale="9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81"/>
  <sheetViews>
    <sheetView topLeftCell="A64" zoomScaleNormal="100" workbookViewId="0">
      <selection activeCell="C75" sqref="C75"/>
    </sheetView>
  </sheetViews>
  <sheetFormatPr defaultRowHeight="14.4" x14ac:dyDescent="0.3"/>
  <cols>
    <col min="1" max="1" width="8.88671875" customWidth="1"/>
    <col min="2" max="2" width="61.33203125" customWidth="1"/>
    <col min="3" max="3" width="16.33203125" customWidth="1"/>
  </cols>
  <sheetData>
    <row r="3" spans="2:3" ht="58.8" customHeight="1" x14ac:dyDescent="0.3">
      <c r="B3" s="36" t="s">
        <v>69</v>
      </c>
      <c r="C3" s="36"/>
    </row>
    <row r="4" spans="2:3" ht="15" thickBot="1" x14ac:dyDescent="0.35">
      <c r="B4" s="11"/>
      <c r="C4" s="11"/>
    </row>
    <row r="5" spans="2:3" x14ac:dyDescent="0.3">
      <c r="B5" s="12" t="s">
        <v>58</v>
      </c>
      <c r="C5" s="34"/>
    </row>
    <row r="6" spans="2:3" x14ac:dyDescent="0.3">
      <c r="B6" s="12" t="str">
        <f>+'0300-Пол+Прог'!C13</f>
        <v>Бюджетна програма „Министерски съвет и организация на дейността му“</v>
      </c>
      <c r="C6" s="37"/>
    </row>
    <row r="7" spans="2:3" ht="15" thickBot="1" x14ac:dyDescent="0.35">
      <c r="B7" s="13" t="s">
        <v>8</v>
      </c>
      <c r="C7" s="35"/>
    </row>
    <row r="8" spans="2:3" x14ac:dyDescent="0.3">
      <c r="B8" s="34" t="s">
        <v>9</v>
      </c>
      <c r="C8" s="3" t="s">
        <v>3</v>
      </c>
    </row>
    <row r="9" spans="2:3" ht="15" thickBot="1" x14ac:dyDescent="0.35">
      <c r="B9" s="35"/>
      <c r="C9" s="4" t="s">
        <v>4</v>
      </c>
    </row>
    <row r="10" spans="2:3" ht="15" thickBot="1" x14ac:dyDescent="0.35">
      <c r="B10" s="14" t="s">
        <v>10</v>
      </c>
      <c r="C10" s="27">
        <f>+C12+C13+C14</f>
        <v>8207200</v>
      </c>
    </row>
    <row r="11" spans="2:3" ht="15" thickBot="1" x14ac:dyDescent="0.35">
      <c r="B11" s="15" t="s">
        <v>11</v>
      </c>
      <c r="C11" s="28"/>
    </row>
    <row r="12" spans="2:3" ht="15" thickBot="1" x14ac:dyDescent="0.35">
      <c r="B12" s="16" t="s">
        <v>12</v>
      </c>
      <c r="C12" s="28">
        <v>7372200</v>
      </c>
    </row>
    <row r="13" spans="2:3" ht="15" thickBot="1" x14ac:dyDescent="0.35">
      <c r="B13" s="16" t="s">
        <v>13</v>
      </c>
      <c r="C13" s="28">
        <v>835000</v>
      </c>
    </row>
    <row r="14" spans="2:3" ht="15" thickBot="1" x14ac:dyDescent="0.35">
      <c r="B14" s="16" t="s">
        <v>14</v>
      </c>
      <c r="C14" s="28"/>
    </row>
    <row r="15" spans="2:3" ht="15" thickBot="1" x14ac:dyDescent="0.35">
      <c r="B15" s="14"/>
      <c r="C15" s="28"/>
    </row>
    <row r="16" spans="2:3" ht="15" thickBot="1" x14ac:dyDescent="0.35">
      <c r="B16" s="14" t="s">
        <v>15</v>
      </c>
      <c r="C16" s="27">
        <f>+C18+C19+C20</f>
        <v>0</v>
      </c>
    </row>
    <row r="17" spans="2:3" ht="15" thickBot="1" x14ac:dyDescent="0.35">
      <c r="B17" s="15" t="s">
        <v>11</v>
      </c>
      <c r="C17" s="28"/>
    </row>
    <row r="18" spans="2:3" ht="15" thickBot="1" x14ac:dyDescent="0.35">
      <c r="B18" s="17" t="s">
        <v>48</v>
      </c>
      <c r="C18" s="28"/>
    </row>
    <row r="19" spans="2:3" ht="15" thickBot="1" x14ac:dyDescent="0.35">
      <c r="B19" s="17" t="s">
        <v>49</v>
      </c>
      <c r="C19" s="27"/>
    </row>
    <row r="20" spans="2:3" ht="15" thickBot="1" x14ac:dyDescent="0.35">
      <c r="B20" s="17" t="s">
        <v>16</v>
      </c>
      <c r="C20" s="27"/>
    </row>
    <row r="21" spans="2:3" ht="15" thickBot="1" x14ac:dyDescent="0.35">
      <c r="B21" s="14" t="s">
        <v>17</v>
      </c>
      <c r="C21" s="27">
        <f>+C10+C16</f>
        <v>8207200</v>
      </c>
    </row>
    <row r="22" spans="2:3" ht="16.2" thickBot="1" x14ac:dyDescent="0.35">
      <c r="B22" s="18"/>
    </row>
    <row r="23" spans="2:3" x14ac:dyDescent="0.3">
      <c r="B23" s="26" t="s">
        <v>59</v>
      </c>
      <c r="C23" s="34"/>
    </row>
    <row r="24" spans="2:3" ht="26.4" x14ac:dyDescent="0.3">
      <c r="B24" s="12" t="str">
        <f>+'0300-Пол+Прог'!C14</f>
        <v>Бюджетна програма „Координация и мониторинг на хоризонтални политики“</v>
      </c>
      <c r="C24" s="37"/>
    </row>
    <row r="25" spans="2:3" ht="15" thickBot="1" x14ac:dyDescent="0.35">
      <c r="B25" s="13" t="s">
        <v>8</v>
      </c>
      <c r="C25" s="35"/>
    </row>
    <row r="26" spans="2:3" x14ac:dyDescent="0.3">
      <c r="B26" s="34" t="s">
        <v>9</v>
      </c>
      <c r="C26" s="3" t="s">
        <v>3</v>
      </c>
    </row>
    <row r="27" spans="2:3" ht="15" thickBot="1" x14ac:dyDescent="0.35">
      <c r="B27" s="35"/>
      <c r="C27" s="4" t="s">
        <v>4</v>
      </c>
    </row>
    <row r="28" spans="2:3" ht="15" thickBot="1" x14ac:dyDescent="0.35">
      <c r="B28" s="14" t="s">
        <v>10</v>
      </c>
      <c r="C28" s="27">
        <f>+C30+C31+C32</f>
        <v>3823900</v>
      </c>
    </row>
    <row r="29" spans="2:3" ht="15" thickBot="1" x14ac:dyDescent="0.35">
      <c r="B29" s="15" t="s">
        <v>11</v>
      </c>
      <c r="C29" s="28"/>
    </row>
    <row r="30" spans="2:3" ht="15" thickBot="1" x14ac:dyDescent="0.35">
      <c r="B30" s="16" t="s">
        <v>12</v>
      </c>
      <c r="C30" s="28">
        <v>3573900</v>
      </c>
    </row>
    <row r="31" spans="2:3" ht="15" thickBot="1" x14ac:dyDescent="0.35">
      <c r="B31" s="16" t="s">
        <v>13</v>
      </c>
      <c r="C31" s="28">
        <v>250000</v>
      </c>
    </row>
    <row r="32" spans="2:3" ht="15" thickBot="1" x14ac:dyDescent="0.35">
      <c r="B32" s="16" t="s">
        <v>14</v>
      </c>
      <c r="C32" s="28"/>
    </row>
    <row r="33" spans="2:3" ht="15" thickBot="1" x14ac:dyDescent="0.35">
      <c r="B33" s="14"/>
      <c r="C33" s="28"/>
    </row>
    <row r="34" spans="2:3" ht="15" thickBot="1" x14ac:dyDescent="0.35">
      <c r="B34" s="14" t="s">
        <v>15</v>
      </c>
      <c r="C34" s="27">
        <f>+C36+C37+C38</f>
        <v>900000</v>
      </c>
    </row>
    <row r="35" spans="2:3" ht="15" thickBot="1" x14ac:dyDescent="0.35">
      <c r="B35" s="15" t="s">
        <v>11</v>
      </c>
      <c r="C35" s="28"/>
    </row>
    <row r="36" spans="2:3" ht="27" thickBot="1" x14ac:dyDescent="0.35">
      <c r="B36" s="17" t="s">
        <v>50</v>
      </c>
      <c r="C36" s="28">
        <v>900000</v>
      </c>
    </row>
    <row r="37" spans="2:3" ht="15" thickBot="1" x14ac:dyDescent="0.35">
      <c r="B37" s="17" t="s">
        <v>49</v>
      </c>
      <c r="C37" s="27"/>
    </row>
    <row r="38" spans="2:3" ht="15" thickBot="1" x14ac:dyDescent="0.35">
      <c r="B38" s="17" t="s">
        <v>16</v>
      </c>
      <c r="C38" s="27"/>
    </row>
    <row r="39" spans="2:3" ht="15" thickBot="1" x14ac:dyDescent="0.35">
      <c r="B39" s="14" t="s">
        <v>17</v>
      </c>
      <c r="C39" s="27">
        <f>+C28+C34</f>
        <v>4723900</v>
      </c>
    </row>
    <row r="40" spans="2:3" ht="16.2" thickBot="1" x14ac:dyDescent="0.35">
      <c r="B40" s="18"/>
    </row>
    <row r="41" spans="2:3" x14ac:dyDescent="0.3">
      <c r="B41" s="26" t="s">
        <v>60</v>
      </c>
      <c r="C41" s="34"/>
    </row>
    <row r="42" spans="2:3" x14ac:dyDescent="0.3">
      <c r="B42" s="12" t="str">
        <f>+'0300-Пол+Прог'!C16</f>
        <v>Бюджетна програма „Координация при управление на средствата от ЕС“</v>
      </c>
      <c r="C42" s="37"/>
    </row>
    <row r="43" spans="2:3" ht="15" thickBot="1" x14ac:dyDescent="0.35">
      <c r="B43" s="13" t="s">
        <v>8</v>
      </c>
      <c r="C43" s="35"/>
    </row>
    <row r="44" spans="2:3" x14ac:dyDescent="0.3">
      <c r="B44" s="34" t="s">
        <v>9</v>
      </c>
      <c r="C44" s="3" t="s">
        <v>3</v>
      </c>
    </row>
    <row r="45" spans="2:3" ht="15" thickBot="1" x14ac:dyDescent="0.35">
      <c r="B45" s="35"/>
      <c r="C45" s="4" t="s">
        <v>4</v>
      </c>
    </row>
    <row r="46" spans="2:3" ht="15" thickBot="1" x14ac:dyDescent="0.35">
      <c r="B46" s="14" t="s">
        <v>10</v>
      </c>
      <c r="C46" s="27">
        <f>+C48+C49+C50</f>
        <v>467000</v>
      </c>
    </row>
    <row r="47" spans="2:3" ht="15" thickBot="1" x14ac:dyDescent="0.35">
      <c r="B47" s="15" t="s">
        <v>11</v>
      </c>
      <c r="C47" s="28"/>
    </row>
    <row r="48" spans="2:3" ht="15" thickBot="1" x14ac:dyDescent="0.35">
      <c r="B48" s="16" t="s">
        <v>12</v>
      </c>
      <c r="C48" s="28">
        <v>421000</v>
      </c>
    </row>
    <row r="49" spans="2:3" ht="15" thickBot="1" x14ac:dyDescent="0.35">
      <c r="B49" s="16" t="s">
        <v>13</v>
      </c>
      <c r="C49" s="28">
        <v>46000</v>
      </c>
    </row>
    <row r="50" spans="2:3" ht="15" thickBot="1" x14ac:dyDescent="0.35">
      <c r="B50" s="16" t="s">
        <v>14</v>
      </c>
      <c r="C50" s="28"/>
    </row>
    <row r="51" spans="2:3" ht="15" thickBot="1" x14ac:dyDescent="0.35">
      <c r="B51" s="14"/>
      <c r="C51" s="28"/>
    </row>
    <row r="52" spans="2:3" ht="15" thickBot="1" x14ac:dyDescent="0.35">
      <c r="B52" s="14" t="s">
        <v>15</v>
      </c>
      <c r="C52" s="27">
        <f>+C54+C55+C56</f>
        <v>0</v>
      </c>
    </row>
    <row r="53" spans="2:3" ht="15" thickBot="1" x14ac:dyDescent="0.35">
      <c r="B53" s="15" t="s">
        <v>11</v>
      </c>
      <c r="C53" s="28"/>
    </row>
    <row r="54" spans="2:3" ht="15" thickBot="1" x14ac:dyDescent="0.35">
      <c r="B54" s="17" t="s">
        <v>48</v>
      </c>
      <c r="C54" s="28"/>
    </row>
    <row r="55" spans="2:3" ht="15" thickBot="1" x14ac:dyDescent="0.35">
      <c r="B55" s="17" t="s">
        <v>49</v>
      </c>
      <c r="C55" s="27"/>
    </row>
    <row r="56" spans="2:3" ht="15" thickBot="1" x14ac:dyDescent="0.35">
      <c r="B56" s="17" t="s">
        <v>16</v>
      </c>
      <c r="C56" s="27"/>
    </row>
    <row r="57" spans="2:3" ht="15" thickBot="1" x14ac:dyDescent="0.35">
      <c r="B57" s="14" t="s">
        <v>17</v>
      </c>
      <c r="C57" s="27">
        <f>+C46+C52</f>
        <v>467000</v>
      </c>
    </row>
    <row r="58" spans="2:3" ht="16.2" thickBot="1" x14ac:dyDescent="0.35">
      <c r="B58" s="18"/>
    </row>
    <row r="59" spans="2:3" x14ac:dyDescent="0.3">
      <c r="B59" s="26" t="s">
        <v>61</v>
      </c>
      <c r="C59" s="34"/>
    </row>
    <row r="60" spans="2:3" ht="24.6" customHeight="1" x14ac:dyDescent="0.3">
      <c r="B60" s="12" t="str">
        <f>+'0300-Пол+Прог'!C18</f>
        <v>Бюджетна програма „Осъществяване на държавната политика на областно ниво“</v>
      </c>
      <c r="C60" s="37"/>
    </row>
    <row r="61" spans="2:3" ht="15" thickBot="1" x14ac:dyDescent="0.35">
      <c r="B61" s="13" t="s">
        <v>8</v>
      </c>
      <c r="C61" s="35"/>
    </row>
    <row r="62" spans="2:3" x14ac:dyDescent="0.3">
      <c r="B62" s="34" t="s">
        <v>9</v>
      </c>
      <c r="C62" s="3" t="s">
        <v>3</v>
      </c>
    </row>
    <row r="63" spans="2:3" ht="15" thickBot="1" x14ac:dyDescent="0.35">
      <c r="B63" s="35"/>
      <c r="C63" s="4" t="s">
        <v>4</v>
      </c>
    </row>
    <row r="64" spans="2:3" ht="15" thickBot="1" x14ac:dyDescent="0.35">
      <c r="B64" s="14" t="s">
        <v>10</v>
      </c>
      <c r="C64" s="27">
        <f>+C66+C67+C68</f>
        <v>26103400</v>
      </c>
    </row>
    <row r="65" spans="2:3" ht="15" thickBot="1" x14ac:dyDescent="0.35">
      <c r="B65" s="15" t="s">
        <v>11</v>
      </c>
      <c r="C65" s="28"/>
    </row>
    <row r="66" spans="2:3" ht="15" thickBot="1" x14ac:dyDescent="0.35">
      <c r="B66" s="16" t="s">
        <v>12</v>
      </c>
      <c r="C66" s="28">
        <v>18526300</v>
      </c>
    </row>
    <row r="67" spans="2:3" ht="15" thickBot="1" x14ac:dyDescent="0.35">
      <c r="B67" s="16" t="s">
        <v>13</v>
      </c>
      <c r="C67" s="28">
        <v>7096700</v>
      </c>
    </row>
    <row r="68" spans="2:3" ht="15" thickBot="1" x14ac:dyDescent="0.35">
      <c r="B68" s="16" t="s">
        <v>14</v>
      </c>
      <c r="C68" s="28">
        <v>480400</v>
      </c>
    </row>
    <row r="69" spans="2:3" ht="15" thickBot="1" x14ac:dyDescent="0.35">
      <c r="B69" s="14"/>
      <c r="C69" s="28"/>
    </row>
    <row r="70" spans="2:3" ht="15" thickBot="1" x14ac:dyDescent="0.35">
      <c r="B70" s="14" t="s">
        <v>15</v>
      </c>
      <c r="C70" s="27">
        <f>+C72+C73+C74+C75</f>
        <v>2960000</v>
      </c>
    </row>
    <row r="71" spans="2:3" ht="15" thickBot="1" x14ac:dyDescent="0.35">
      <c r="B71" s="15" t="s">
        <v>11</v>
      </c>
      <c r="C71" s="28"/>
    </row>
    <row r="72" spans="2:3" ht="40.200000000000003" thickBot="1" x14ac:dyDescent="0.35">
      <c r="B72" s="17" t="s">
        <v>51</v>
      </c>
      <c r="C72" s="28">
        <v>1875000</v>
      </c>
    </row>
    <row r="73" spans="2:3" ht="39" customHeight="1" thickBot="1" x14ac:dyDescent="0.35">
      <c r="B73" s="17" t="s">
        <v>52</v>
      </c>
      <c r="C73" s="28">
        <v>165000</v>
      </c>
    </row>
    <row r="74" spans="2:3" ht="53.4" thickBot="1" x14ac:dyDescent="0.35">
      <c r="B74" s="17" t="s">
        <v>53</v>
      </c>
      <c r="C74" s="28">
        <v>770000</v>
      </c>
    </row>
    <row r="75" spans="2:3" ht="40.200000000000003" thickBot="1" x14ac:dyDescent="0.35">
      <c r="B75" s="17" t="s">
        <v>54</v>
      </c>
      <c r="C75" s="28">
        <v>150000</v>
      </c>
    </row>
    <row r="76" spans="2:3" ht="15" thickBot="1" x14ac:dyDescent="0.35">
      <c r="B76" s="14" t="s">
        <v>17</v>
      </c>
      <c r="C76" s="27">
        <f>+C64+C70</f>
        <v>29063400</v>
      </c>
    </row>
    <row r="77" spans="2:3" ht="16.2" thickBot="1" x14ac:dyDescent="0.35">
      <c r="B77" s="18"/>
    </row>
    <row r="78" spans="2:3" x14ac:dyDescent="0.3">
      <c r="B78" s="26" t="s">
        <v>62</v>
      </c>
      <c r="C78" s="34"/>
    </row>
    <row r="79" spans="2:3" x14ac:dyDescent="0.3">
      <c r="B79" s="12" t="str">
        <f>+'0300-Пол+Прог'!C20</f>
        <v>Бюджетна програма „Вероизповедания“</v>
      </c>
      <c r="C79" s="37"/>
    </row>
    <row r="80" spans="2:3" ht="15" thickBot="1" x14ac:dyDescent="0.35">
      <c r="B80" s="13" t="s">
        <v>8</v>
      </c>
      <c r="C80" s="35"/>
    </row>
    <row r="81" spans="2:3" x14ac:dyDescent="0.3">
      <c r="B81" s="34" t="s">
        <v>9</v>
      </c>
      <c r="C81" s="3" t="s">
        <v>3</v>
      </c>
    </row>
    <row r="82" spans="2:3" ht="15" thickBot="1" x14ac:dyDescent="0.35">
      <c r="B82" s="35"/>
      <c r="C82" s="4" t="s">
        <v>4</v>
      </c>
    </row>
    <row r="83" spans="2:3" ht="15" thickBot="1" x14ac:dyDescent="0.35">
      <c r="B83" s="14" t="s">
        <v>10</v>
      </c>
      <c r="C83" s="27">
        <f>+C85+C86+C87</f>
        <v>247200</v>
      </c>
    </row>
    <row r="84" spans="2:3" ht="15" thickBot="1" x14ac:dyDescent="0.35">
      <c r="B84" s="15" t="s">
        <v>11</v>
      </c>
      <c r="C84" s="28"/>
    </row>
    <row r="85" spans="2:3" ht="15" thickBot="1" x14ac:dyDescent="0.35">
      <c r="B85" s="16" t="s">
        <v>12</v>
      </c>
      <c r="C85" s="28">
        <v>220200</v>
      </c>
    </row>
    <row r="86" spans="2:3" ht="15" thickBot="1" x14ac:dyDescent="0.35">
      <c r="B86" s="16" t="s">
        <v>13</v>
      </c>
      <c r="C86" s="28">
        <v>27000</v>
      </c>
    </row>
    <row r="87" spans="2:3" ht="15" thickBot="1" x14ac:dyDescent="0.35">
      <c r="B87" s="16" t="s">
        <v>14</v>
      </c>
      <c r="C87" s="28"/>
    </row>
    <row r="88" spans="2:3" ht="15" thickBot="1" x14ac:dyDescent="0.35">
      <c r="B88" s="14"/>
      <c r="C88" s="28"/>
    </row>
    <row r="89" spans="2:3" ht="15" thickBot="1" x14ac:dyDescent="0.35">
      <c r="B89" s="14" t="s">
        <v>15</v>
      </c>
      <c r="C89" s="27">
        <f>+C91+C92+C93</f>
        <v>33340000</v>
      </c>
    </row>
    <row r="90" spans="2:3" ht="15" thickBot="1" x14ac:dyDescent="0.35">
      <c r="B90" s="15" t="s">
        <v>11</v>
      </c>
      <c r="C90" s="28"/>
    </row>
    <row r="91" spans="2:3" ht="40.200000000000003" thickBot="1" x14ac:dyDescent="0.35">
      <c r="B91" s="17" t="s">
        <v>55</v>
      </c>
      <c r="C91" s="28">
        <v>33340000</v>
      </c>
    </row>
    <row r="92" spans="2:3" ht="15" thickBot="1" x14ac:dyDescent="0.35">
      <c r="B92" s="17" t="s">
        <v>49</v>
      </c>
      <c r="C92" s="27"/>
    </row>
    <row r="93" spans="2:3" ht="15" thickBot="1" x14ac:dyDescent="0.35">
      <c r="B93" s="17" t="s">
        <v>16</v>
      </c>
      <c r="C93" s="27"/>
    </row>
    <row r="94" spans="2:3" ht="15" thickBot="1" x14ac:dyDescent="0.35">
      <c r="B94" s="14" t="s">
        <v>17</v>
      </c>
      <c r="C94" s="27">
        <f>+C83+C89</f>
        <v>33587200</v>
      </c>
    </row>
    <row r="95" spans="2:3" ht="16.2" thickBot="1" x14ac:dyDescent="0.35">
      <c r="B95" s="18"/>
    </row>
    <row r="96" spans="2:3" x14ac:dyDescent="0.3">
      <c r="B96" s="26" t="s">
        <v>63</v>
      </c>
      <c r="C96" s="34"/>
    </row>
    <row r="97" spans="2:3" x14ac:dyDescent="0.3">
      <c r="B97" s="12" t="str">
        <f>+'0300-Пол+Прог'!C22</f>
        <v>Бюджетна програма „Национален архивен фонд“</v>
      </c>
      <c r="C97" s="37"/>
    </row>
    <row r="98" spans="2:3" ht="15" thickBot="1" x14ac:dyDescent="0.35">
      <c r="B98" s="13" t="s">
        <v>8</v>
      </c>
      <c r="C98" s="35"/>
    </row>
    <row r="99" spans="2:3" x14ac:dyDescent="0.3">
      <c r="B99" s="34" t="s">
        <v>9</v>
      </c>
      <c r="C99" s="3" t="s">
        <v>3</v>
      </c>
    </row>
    <row r="100" spans="2:3" ht="15" thickBot="1" x14ac:dyDescent="0.35">
      <c r="B100" s="35"/>
      <c r="C100" s="4" t="s">
        <v>4</v>
      </c>
    </row>
    <row r="101" spans="2:3" ht="15" thickBot="1" x14ac:dyDescent="0.35">
      <c r="B101" s="14" t="s">
        <v>10</v>
      </c>
      <c r="C101" s="27">
        <f>+C103+C104+C105</f>
        <v>7776800</v>
      </c>
    </row>
    <row r="102" spans="2:3" ht="15" thickBot="1" x14ac:dyDescent="0.35">
      <c r="B102" s="15" t="s">
        <v>11</v>
      </c>
      <c r="C102" s="28"/>
    </row>
    <row r="103" spans="2:3" ht="15" thickBot="1" x14ac:dyDescent="0.35">
      <c r="B103" s="16" t="s">
        <v>12</v>
      </c>
      <c r="C103" s="28">
        <v>6441800</v>
      </c>
    </row>
    <row r="104" spans="2:3" ht="15" thickBot="1" x14ac:dyDescent="0.35">
      <c r="B104" s="16" t="s">
        <v>13</v>
      </c>
      <c r="C104" s="28">
        <v>710000</v>
      </c>
    </row>
    <row r="105" spans="2:3" ht="15" thickBot="1" x14ac:dyDescent="0.35">
      <c r="B105" s="16" t="s">
        <v>14</v>
      </c>
      <c r="C105" s="28">
        <v>625000</v>
      </c>
    </row>
    <row r="106" spans="2:3" ht="15" thickBot="1" x14ac:dyDescent="0.35">
      <c r="B106" s="14"/>
      <c r="C106" s="28"/>
    </row>
    <row r="107" spans="2:3" ht="15" thickBot="1" x14ac:dyDescent="0.35">
      <c r="B107" s="14" t="s">
        <v>15</v>
      </c>
      <c r="C107" s="27">
        <f>+C109+C110+C111</f>
        <v>0</v>
      </c>
    </row>
    <row r="108" spans="2:3" ht="15" thickBot="1" x14ac:dyDescent="0.35">
      <c r="B108" s="15" t="s">
        <v>11</v>
      </c>
      <c r="C108" s="28"/>
    </row>
    <row r="109" spans="2:3" ht="15" thickBot="1" x14ac:dyDescent="0.35">
      <c r="B109" s="17" t="s">
        <v>48</v>
      </c>
      <c r="C109" s="28"/>
    </row>
    <row r="110" spans="2:3" ht="15" thickBot="1" x14ac:dyDescent="0.35">
      <c r="B110" s="17" t="s">
        <v>49</v>
      </c>
      <c r="C110" s="27"/>
    </row>
    <row r="111" spans="2:3" ht="15" thickBot="1" x14ac:dyDescent="0.35">
      <c r="B111" s="17" t="s">
        <v>16</v>
      </c>
      <c r="C111" s="27"/>
    </row>
    <row r="112" spans="2:3" ht="15" thickBot="1" x14ac:dyDescent="0.35">
      <c r="B112" s="14" t="s">
        <v>17</v>
      </c>
      <c r="C112" s="27">
        <f>+C101+C107</f>
        <v>7776800</v>
      </c>
    </row>
    <row r="113" spans="2:3" ht="15" thickBot="1" x14ac:dyDescent="0.35">
      <c r="B113" s="24"/>
      <c r="C113" s="25"/>
    </row>
    <row r="114" spans="2:3" x14ac:dyDescent="0.3">
      <c r="B114" s="26" t="s">
        <v>64</v>
      </c>
      <c r="C114" s="34"/>
    </row>
    <row r="115" spans="2:3" x14ac:dyDescent="0.3">
      <c r="B115" s="12" t="str">
        <f>+'0300-Пол+Прог'!C23</f>
        <v>Бюджетна програма „Администрация“</v>
      </c>
      <c r="C115" s="37"/>
    </row>
    <row r="116" spans="2:3" ht="15" thickBot="1" x14ac:dyDescent="0.35">
      <c r="B116" s="13" t="s">
        <v>8</v>
      </c>
      <c r="C116" s="35"/>
    </row>
    <row r="117" spans="2:3" x14ac:dyDescent="0.3">
      <c r="B117" s="34" t="s">
        <v>9</v>
      </c>
      <c r="C117" s="3" t="s">
        <v>3</v>
      </c>
    </row>
    <row r="118" spans="2:3" ht="15" thickBot="1" x14ac:dyDescent="0.35">
      <c r="B118" s="35"/>
      <c r="C118" s="4" t="s">
        <v>4</v>
      </c>
    </row>
    <row r="119" spans="2:3" ht="15" thickBot="1" x14ac:dyDescent="0.35">
      <c r="B119" s="14" t="s">
        <v>10</v>
      </c>
      <c r="C119" s="27">
        <f>+C121+C122+C123</f>
        <v>11273700</v>
      </c>
    </row>
    <row r="120" spans="2:3" ht="15" thickBot="1" x14ac:dyDescent="0.35">
      <c r="B120" s="15" t="s">
        <v>11</v>
      </c>
      <c r="C120" s="28"/>
    </row>
    <row r="121" spans="2:3" ht="15" thickBot="1" x14ac:dyDescent="0.35">
      <c r="B121" s="16" t="s">
        <v>12</v>
      </c>
      <c r="C121" s="28">
        <v>5245700</v>
      </c>
    </row>
    <row r="122" spans="2:3" ht="15" thickBot="1" x14ac:dyDescent="0.35">
      <c r="B122" s="16" t="s">
        <v>13</v>
      </c>
      <c r="C122" s="28">
        <v>3778000</v>
      </c>
    </row>
    <row r="123" spans="2:3" ht="15" thickBot="1" x14ac:dyDescent="0.35">
      <c r="B123" s="16" t="s">
        <v>14</v>
      </c>
      <c r="C123" s="28">
        <v>2250000</v>
      </c>
    </row>
    <row r="124" spans="2:3" ht="15" thickBot="1" x14ac:dyDescent="0.35">
      <c r="B124" s="14"/>
      <c r="C124" s="28"/>
    </row>
    <row r="125" spans="2:3" ht="15" thickBot="1" x14ac:dyDescent="0.35">
      <c r="B125" s="14" t="s">
        <v>15</v>
      </c>
      <c r="C125" s="27">
        <f>+C127+C128+C129</f>
        <v>0</v>
      </c>
    </row>
    <row r="126" spans="2:3" ht="15" thickBot="1" x14ac:dyDescent="0.35">
      <c r="B126" s="15" t="s">
        <v>11</v>
      </c>
      <c r="C126" s="28"/>
    </row>
    <row r="127" spans="2:3" ht="15" thickBot="1" x14ac:dyDescent="0.35">
      <c r="B127" s="17" t="s">
        <v>48</v>
      </c>
      <c r="C127" s="28"/>
    </row>
    <row r="128" spans="2:3" ht="15" thickBot="1" x14ac:dyDescent="0.35">
      <c r="B128" s="17" t="s">
        <v>49</v>
      </c>
      <c r="C128" s="27"/>
    </row>
    <row r="129" spans="2:3" ht="15" thickBot="1" x14ac:dyDescent="0.35">
      <c r="B129" s="17" t="s">
        <v>16</v>
      </c>
      <c r="C129" s="27"/>
    </row>
    <row r="130" spans="2:3" ht="15" thickBot="1" x14ac:dyDescent="0.35">
      <c r="B130" s="14" t="s">
        <v>17</v>
      </c>
      <c r="C130" s="27">
        <f>+C119+C125</f>
        <v>11273700</v>
      </c>
    </row>
    <row r="131" spans="2:3" ht="15" thickBot="1" x14ac:dyDescent="0.35">
      <c r="B131" s="24"/>
      <c r="C131" s="25"/>
    </row>
    <row r="132" spans="2:3" x14ac:dyDescent="0.3">
      <c r="B132" s="26" t="s">
        <v>65</v>
      </c>
      <c r="C132" s="34"/>
    </row>
    <row r="133" spans="2:3" x14ac:dyDescent="0.3">
      <c r="B133" s="12" t="str">
        <f>+'0300-Пол+Прог'!C25</f>
        <v>Бюджетна програма „Други дейности и услуги“</v>
      </c>
      <c r="C133" s="37"/>
    </row>
    <row r="134" spans="2:3" ht="15" thickBot="1" x14ac:dyDescent="0.35">
      <c r="B134" s="13" t="s">
        <v>8</v>
      </c>
      <c r="C134" s="35"/>
    </row>
    <row r="135" spans="2:3" x14ac:dyDescent="0.3">
      <c r="B135" s="34" t="s">
        <v>9</v>
      </c>
      <c r="C135" s="3" t="s">
        <v>3</v>
      </c>
    </row>
    <row r="136" spans="2:3" ht="15" thickBot="1" x14ac:dyDescent="0.35">
      <c r="B136" s="35"/>
      <c r="C136" s="4" t="s">
        <v>4</v>
      </c>
    </row>
    <row r="137" spans="2:3" ht="15" thickBot="1" x14ac:dyDescent="0.35">
      <c r="B137" s="14" t="s">
        <v>10</v>
      </c>
      <c r="C137" s="27">
        <f>+C139+C140+C141</f>
        <v>14189700</v>
      </c>
    </row>
    <row r="138" spans="2:3" ht="15" thickBot="1" x14ac:dyDescent="0.35">
      <c r="B138" s="15" t="s">
        <v>11</v>
      </c>
      <c r="C138" s="28"/>
    </row>
    <row r="139" spans="2:3" ht="15" thickBot="1" x14ac:dyDescent="0.35">
      <c r="B139" s="16" t="s">
        <v>12</v>
      </c>
      <c r="C139" s="28">
        <v>7583200</v>
      </c>
    </row>
    <row r="140" spans="2:3" ht="15" thickBot="1" x14ac:dyDescent="0.35">
      <c r="B140" s="16" t="s">
        <v>13</v>
      </c>
      <c r="C140" s="28">
        <v>5935700</v>
      </c>
    </row>
    <row r="141" spans="2:3" ht="15" thickBot="1" x14ac:dyDescent="0.35">
      <c r="B141" s="16" t="s">
        <v>14</v>
      </c>
      <c r="C141" s="28">
        <v>670800</v>
      </c>
    </row>
    <row r="142" spans="2:3" ht="15" thickBot="1" x14ac:dyDescent="0.35">
      <c r="B142" s="14"/>
      <c r="C142" s="28"/>
    </row>
    <row r="143" spans="2:3" ht="15" thickBot="1" x14ac:dyDescent="0.35">
      <c r="B143" s="14" t="s">
        <v>15</v>
      </c>
      <c r="C143" s="27">
        <f>+C145+C146+C147</f>
        <v>0</v>
      </c>
    </row>
    <row r="144" spans="2:3" ht="15" thickBot="1" x14ac:dyDescent="0.35">
      <c r="B144" s="15" t="s">
        <v>11</v>
      </c>
      <c r="C144" s="28"/>
    </row>
    <row r="145" spans="2:3" ht="15" thickBot="1" x14ac:dyDescent="0.35">
      <c r="B145" s="17" t="s">
        <v>48</v>
      </c>
      <c r="C145" s="28"/>
    </row>
    <row r="146" spans="2:3" ht="15" thickBot="1" x14ac:dyDescent="0.35">
      <c r="B146" s="17" t="s">
        <v>49</v>
      </c>
      <c r="C146" s="27"/>
    </row>
    <row r="147" spans="2:3" ht="15" thickBot="1" x14ac:dyDescent="0.35">
      <c r="B147" s="17" t="s">
        <v>16</v>
      </c>
      <c r="C147" s="27"/>
    </row>
    <row r="148" spans="2:3" ht="15" thickBot="1" x14ac:dyDescent="0.35">
      <c r="B148" s="14" t="s">
        <v>17</v>
      </c>
      <c r="C148" s="27">
        <f>+C137+C143</f>
        <v>14189700</v>
      </c>
    </row>
    <row r="149" spans="2:3" ht="15" thickBot="1" x14ac:dyDescent="0.35">
      <c r="B149" s="24"/>
      <c r="C149" s="25"/>
    </row>
    <row r="150" spans="2:3" x14ac:dyDescent="0.3">
      <c r="B150" s="26" t="s">
        <v>66</v>
      </c>
      <c r="C150" s="34"/>
    </row>
    <row r="151" spans="2:3" x14ac:dyDescent="0.3">
      <c r="B151" s="12" t="str">
        <f>+'0300-Пол+Прог'!C26</f>
        <v>Бюджетна програма „Убежище и бежанци“</v>
      </c>
      <c r="C151" s="37"/>
    </row>
    <row r="152" spans="2:3" ht="15" thickBot="1" x14ac:dyDescent="0.35">
      <c r="B152" s="13" t="s">
        <v>8</v>
      </c>
      <c r="C152" s="35"/>
    </row>
    <row r="153" spans="2:3" x14ac:dyDescent="0.3">
      <c r="B153" s="34" t="s">
        <v>9</v>
      </c>
      <c r="C153" s="3" t="s">
        <v>3</v>
      </c>
    </row>
    <row r="154" spans="2:3" ht="15" thickBot="1" x14ac:dyDescent="0.35">
      <c r="B154" s="35"/>
      <c r="C154" s="4" t="s">
        <v>4</v>
      </c>
    </row>
    <row r="155" spans="2:3" ht="15" thickBot="1" x14ac:dyDescent="0.35">
      <c r="B155" s="14" t="s">
        <v>10</v>
      </c>
      <c r="C155" s="27">
        <f>+C157+C158+C159</f>
        <v>9041300</v>
      </c>
    </row>
    <row r="156" spans="2:3" ht="15" thickBot="1" x14ac:dyDescent="0.35">
      <c r="B156" s="15" t="s">
        <v>11</v>
      </c>
      <c r="C156" s="28"/>
    </row>
    <row r="157" spans="2:3" ht="15" thickBot="1" x14ac:dyDescent="0.35">
      <c r="B157" s="16" t="s">
        <v>12</v>
      </c>
      <c r="C157" s="28">
        <v>5252300</v>
      </c>
    </row>
    <row r="158" spans="2:3" ht="15" thickBot="1" x14ac:dyDescent="0.35">
      <c r="B158" s="16" t="s">
        <v>13</v>
      </c>
      <c r="C158" s="28">
        <v>3509000</v>
      </c>
    </row>
    <row r="159" spans="2:3" ht="15" thickBot="1" x14ac:dyDescent="0.35">
      <c r="B159" s="16" t="s">
        <v>14</v>
      </c>
      <c r="C159" s="28">
        <v>280000</v>
      </c>
    </row>
    <row r="160" spans="2:3" ht="15" thickBot="1" x14ac:dyDescent="0.35">
      <c r="B160" s="14"/>
      <c r="C160" s="28"/>
    </row>
    <row r="161" spans="2:3" ht="15" thickBot="1" x14ac:dyDescent="0.35">
      <c r="B161" s="14" t="s">
        <v>15</v>
      </c>
      <c r="C161" s="27">
        <f>+C163+C164+C165</f>
        <v>400000</v>
      </c>
    </row>
    <row r="162" spans="2:3" ht="15" thickBot="1" x14ac:dyDescent="0.35">
      <c r="B162" s="15" t="s">
        <v>11</v>
      </c>
      <c r="C162" s="28"/>
    </row>
    <row r="163" spans="2:3" ht="40.200000000000003" thickBot="1" x14ac:dyDescent="0.35">
      <c r="B163" s="17" t="s">
        <v>56</v>
      </c>
      <c r="C163" s="28">
        <v>400000</v>
      </c>
    </row>
    <row r="164" spans="2:3" ht="15" thickBot="1" x14ac:dyDescent="0.35">
      <c r="B164" s="17" t="s">
        <v>49</v>
      </c>
      <c r="C164" s="27"/>
    </row>
    <row r="165" spans="2:3" ht="15" thickBot="1" x14ac:dyDescent="0.35">
      <c r="B165" s="17" t="s">
        <v>16</v>
      </c>
      <c r="C165" s="27"/>
    </row>
    <row r="166" spans="2:3" ht="15" thickBot="1" x14ac:dyDescent="0.35">
      <c r="B166" s="14" t="s">
        <v>17</v>
      </c>
      <c r="C166" s="27">
        <f>+C155+C161</f>
        <v>9441300</v>
      </c>
    </row>
    <row r="167" spans="2:3" ht="15.6" x14ac:dyDescent="0.3">
      <c r="B167" s="18"/>
    </row>
    <row r="168" spans="2:3" ht="15" thickBot="1" x14ac:dyDescent="0.35">
      <c r="B168" s="11"/>
      <c r="C168" s="11"/>
    </row>
    <row r="169" spans="2:3" x14ac:dyDescent="0.3">
      <c r="B169" s="19" t="s">
        <v>57</v>
      </c>
      <c r="C169" s="34"/>
    </row>
    <row r="170" spans="2:3" ht="15" thickBot="1" x14ac:dyDescent="0.35">
      <c r="B170" s="13" t="s">
        <v>0</v>
      </c>
      <c r="C170" s="35"/>
    </row>
    <row r="171" spans="2:3" x14ac:dyDescent="0.3">
      <c r="B171" s="34" t="s">
        <v>18</v>
      </c>
      <c r="C171" s="3" t="s">
        <v>3</v>
      </c>
    </row>
    <row r="172" spans="2:3" ht="15" thickBot="1" x14ac:dyDescent="0.35">
      <c r="B172" s="35"/>
      <c r="C172" s="4" t="s">
        <v>4</v>
      </c>
    </row>
    <row r="173" spans="2:3" ht="15" thickBot="1" x14ac:dyDescent="0.35">
      <c r="B173" s="14" t="s">
        <v>10</v>
      </c>
      <c r="C173" s="27">
        <f>+C175+C176+C177</f>
        <v>81130200</v>
      </c>
    </row>
    <row r="174" spans="2:3" ht="15" thickBot="1" x14ac:dyDescent="0.35">
      <c r="B174" s="15" t="s">
        <v>11</v>
      </c>
      <c r="C174" s="28"/>
    </row>
    <row r="175" spans="2:3" ht="15" thickBot="1" x14ac:dyDescent="0.35">
      <c r="B175" s="16" t="s">
        <v>12</v>
      </c>
      <c r="C175" s="28">
        <f>+C12+C30+C48+C66+C85+C103+C121+C139+C157</f>
        <v>54636600</v>
      </c>
    </row>
    <row r="176" spans="2:3" ht="15" thickBot="1" x14ac:dyDescent="0.35">
      <c r="B176" s="16" t="s">
        <v>13</v>
      </c>
      <c r="C176" s="28">
        <f>+C13+C31+C49+C67+C86+C104+C122+C140+C158</f>
        <v>22187400</v>
      </c>
    </row>
    <row r="177" spans="2:3" ht="15" thickBot="1" x14ac:dyDescent="0.35">
      <c r="B177" s="16" t="s">
        <v>14</v>
      </c>
      <c r="C177" s="28">
        <f>+C14+C32+C50+C68+C87+C105+C123+C141+C159</f>
        <v>4306200</v>
      </c>
    </row>
    <row r="178" spans="2:3" ht="15" thickBot="1" x14ac:dyDescent="0.35">
      <c r="B178" s="14"/>
      <c r="C178" s="28"/>
    </row>
    <row r="179" spans="2:3" ht="15" thickBot="1" x14ac:dyDescent="0.35">
      <c r="B179" s="14" t="s">
        <v>19</v>
      </c>
      <c r="C179" s="27">
        <f>+C16+C34+C52+C70+C89+C107+C125+C143+C161</f>
        <v>37600000</v>
      </c>
    </row>
    <row r="180" spans="2:3" ht="15" thickBot="1" x14ac:dyDescent="0.35">
      <c r="B180" s="17"/>
      <c r="C180" s="28"/>
    </row>
    <row r="181" spans="2:3" ht="15" thickBot="1" x14ac:dyDescent="0.35">
      <c r="B181" s="14" t="s">
        <v>17</v>
      </c>
      <c r="C181" s="27">
        <f>+C173+C179</f>
        <v>118730200</v>
      </c>
    </row>
  </sheetData>
  <mergeCells count="21">
    <mergeCell ref="B3:C3"/>
    <mergeCell ref="C169:C170"/>
    <mergeCell ref="B171:B172"/>
    <mergeCell ref="C23:C25"/>
    <mergeCell ref="B26:B27"/>
    <mergeCell ref="C41:C43"/>
    <mergeCell ref="B44:B45"/>
    <mergeCell ref="C59:C61"/>
    <mergeCell ref="B62:B63"/>
    <mergeCell ref="C78:C80"/>
    <mergeCell ref="B81:B82"/>
    <mergeCell ref="C96:C98"/>
    <mergeCell ref="B99:B100"/>
    <mergeCell ref="C114:C116"/>
    <mergeCell ref="B117:B118"/>
    <mergeCell ref="C132:C134"/>
    <mergeCell ref="B135:B136"/>
    <mergeCell ref="C150:C152"/>
    <mergeCell ref="B153:B154"/>
    <mergeCell ref="C5:C7"/>
    <mergeCell ref="B8:B9"/>
  </mergeCells>
  <pageMargins left="0.7" right="0.7" top="0.75" bottom="0.75" header="0.3" footer="0.3"/>
  <pageSetup paperSize="9" orientation="portrait" r:id="rId1"/>
  <rowBreaks count="4" manualBreakCount="4">
    <brk id="40" max="16383" man="1"/>
    <brk id="77" max="16383" man="1"/>
    <brk id="113" max="16383" man="1"/>
    <brk id="14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0300</vt:lpstr>
      <vt:lpstr>0300-Пол+Прог</vt:lpstr>
      <vt:lpstr>0300-Прог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Илиана Шопова</cp:lastModifiedBy>
  <cp:lastPrinted>2019-12-11T14:20:19Z</cp:lastPrinted>
  <dcterms:created xsi:type="dcterms:W3CDTF">2019-12-10T12:30:00Z</dcterms:created>
  <dcterms:modified xsi:type="dcterms:W3CDTF">2020-01-17T07:55:30Z</dcterms:modified>
</cp:coreProperties>
</file>